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962638F-04A2-4E7A-A516-26C22CBBCE02}" xr6:coauthVersionLast="47" xr6:coauthVersionMax="47" xr10:uidLastSave="{00000000-0000-0000-0000-000000000000}"/>
  <bookViews>
    <workbookView xWindow="-108" yWindow="-108" windowWidth="23256" windowHeight="13176" tabRatio="845" firstSheet="7" activeTab="9" xr2:uid="{616AFB4E-8D9B-49CC-90D7-2AC8D1B73D06}"/>
  </bookViews>
  <sheets>
    <sheet name="Exchange Rate" sheetId="1" r:id="rId1"/>
    <sheet name="Auto List" sheetId="2" r:id="rId2"/>
    <sheet name="Housing Loan (ORG)" sheetId="4" r:id="rId3"/>
    <sheet name="Housing Loan" sheetId="3" r:id="rId4"/>
    <sheet name="Data Entry (ORG)" sheetId="6" r:id="rId5"/>
    <sheet name="Data Entry" sheetId="5" r:id="rId6"/>
    <sheet name="Data Entry (Custom Format)" sheetId="7" r:id="rId7"/>
    <sheet name="Data Entry (Form Control)" sheetId="8" r:id="rId8"/>
    <sheet name="Data Entry (Sheet Protection)" sheetId="9" r:id="rId9"/>
    <sheet name="Sheet View" sheetId="10" r:id="rId10"/>
    <sheet name="2 Parts Name" sheetId="11" r:id="rId11"/>
    <sheet name="Copy-Paste" sheetId="12" r:id="rId12"/>
    <sheet name="Comment" sheetId="13" r:id="rId13"/>
    <sheet name="Borders" sheetId="15" r:id="rId14"/>
    <sheet name="Styles" sheetId="16" r:id="rId15"/>
    <sheet name="Insert Object" sheetId="14" r:id="rId16"/>
  </sheets>
  <definedNames>
    <definedName name="AnnualRate" localSheetId="3">'Housing Loan'!$C$7</definedName>
    <definedName name="Discount" localSheetId="5">'Data Entry'!$C$7</definedName>
    <definedName name="Discount" localSheetId="6">'Data Entry (Custom Format)'!$C$7</definedName>
    <definedName name="Discount" localSheetId="7">'Data Entry (Form Control)'!$C$7</definedName>
    <definedName name="Discount" localSheetId="8">'Data Entry (Sheet Protection)'!$C$7</definedName>
    <definedName name="DownPayment" localSheetId="3">'Housing Loan'!$C$5</definedName>
    <definedName name="DurationInYears" localSheetId="3">'Housing Loan'!$C$6</definedName>
    <definedName name="GST?" localSheetId="5">'Data Entry'!$C$9</definedName>
    <definedName name="GST?" localSheetId="6">'Data Entry (Custom Format)'!$C$9</definedName>
    <definedName name="GST?" localSheetId="7">'Data Entry (Form Control)'!$C$9</definedName>
    <definedName name="GST?" localSheetId="8">'Data Entry (Sheet Protection)'!$C$9</definedName>
    <definedName name="HousePrice" localSheetId="3">'Housing Loan'!$C$2</definedName>
    <definedName name="LoanAmount" localSheetId="3">'Housing Loan'!$C$4</definedName>
    <definedName name="LoanPercentage" localSheetId="3">'Housing Loan'!$C$3</definedName>
    <definedName name="MinNetIncome" localSheetId="3">'Housing Loan'!$C$9</definedName>
    <definedName name="MonthlyInstallment" localSheetId="3">'Housing Loan'!$C$8</definedName>
    <definedName name="Quantity" localSheetId="5">'Data Entry'!$C$5</definedName>
    <definedName name="Quantity" localSheetId="6">'Data Entry (Custom Format)'!$C$5</definedName>
    <definedName name="Quantity" localSheetId="7">'Data Entry (Form Control)'!$C$5</definedName>
    <definedName name="Quantity" localSheetId="8">'Data Entry (Sheet Protection)'!$C$5</definedName>
    <definedName name="Subtotal1" localSheetId="5">'Data Entry'!$C$6</definedName>
    <definedName name="Subtotal1" localSheetId="6">'Data Entry (Custom Format)'!$C$6</definedName>
    <definedName name="Subtotal1" localSheetId="7">'Data Entry (Form Control)'!$C$6</definedName>
    <definedName name="Subtotal1" localSheetId="8">'Data Entry (Sheet Protection)'!$C$6</definedName>
    <definedName name="Subtotal2" localSheetId="5">'Data Entry'!$C$8</definedName>
    <definedName name="Subtotal2" localSheetId="6">'Data Entry (Custom Format)'!$C$8</definedName>
    <definedName name="Subtotal2" localSheetId="7">'Data Entry (Form Control)'!$C$8</definedName>
    <definedName name="Subtotal2" localSheetId="8">'Data Entry (Sheet Protection)'!$C$8</definedName>
    <definedName name="Subtotal3" localSheetId="5">'Data Entry'!$C$10</definedName>
    <definedName name="Subtotal3" localSheetId="6">'Data Entry (Custom Format)'!$C$10</definedName>
    <definedName name="Subtotal3" localSheetId="7">'Data Entry (Form Control)'!$C$10</definedName>
    <definedName name="Subtotal3" localSheetId="8">'Data Entry (Sheet Protection)'!$C$10</definedName>
    <definedName name="TotalPayment" localSheetId="3">'Housing Loan'!$C$10</definedName>
    <definedName name="UnitPrice" localSheetId="5">'Data Entry'!$C$4</definedName>
    <definedName name="UnitPrice" localSheetId="6">'Data Entry (Custom Format)'!$C$4</definedName>
    <definedName name="UnitPrice" localSheetId="7">'Data Entry (Form Control)'!$C$4</definedName>
    <definedName name="UnitPrice" localSheetId="8">'Data Entry (Sheet Protection)'!$C$4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2" l="1"/>
  <c r="F5" i="12" s="1"/>
  <c r="D5" i="12"/>
  <c r="B5" i="12"/>
  <c r="D4" i="10" l="1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3" i="10"/>
  <c r="C6" i="9"/>
  <c r="C8" i="9" s="1"/>
  <c r="C10" i="9" s="1"/>
  <c r="C6" i="8"/>
  <c r="C8" i="8" s="1"/>
  <c r="C10" i="8" s="1"/>
  <c r="C6" i="7"/>
  <c r="C6" i="5"/>
  <c r="C8" i="5" s="1"/>
  <c r="C10" i="5" s="1"/>
  <c r="C10" i="6"/>
  <c r="C8" i="6"/>
  <c r="C6" i="6"/>
  <c r="C4" i="3"/>
  <c r="C8" i="3" s="1"/>
  <c r="C10" i="3" s="1"/>
  <c r="C5" i="4"/>
  <c r="C4" i="4"/>
  <c r="C8" i="4" s="1"/>
  <c r="C4" i="1"/>
  <c r="G4" i="1"/>
  <c r="G5" i="1"/>
  <c r="G6" i="1"/>
  <c r="G7" i="1"/>
  <c r="G8" i="1"/>
  <c r="G9" i="1"/>
  <c r="G10" i="1"/>
  <c r="G11" i="1"/>
  <c r="G12" i="1"/>
  <c r="G13" i="1"/>
  <c r="C5" i="1"/>
  <c r="C6" i="1"/>
  <c r="C7" i="1"/>
  <c r="C8" i="1"/>
  <c r="C9" i="1"/>
  <c r="C10" i="1"/>
  <c r="C11" i="1"/>
  <c r="C12" i="1"/>
  <c r="C13" i="1"/>
  <c r="B2" i="11" l="1"/>
  <c r="C8" i="7"/>
  <c r="C10" i="7" s="1"/>
  <c r="C5" i="3"/>
  <c r="C9" i="3"/>
  <c r="C10" i="4"/>
  <c r="C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86D6845A-1704-42A5-BE86-3060F7A19C53}">
      <text>
        <r>
          <rPr>
            <b/>
            <sz val="9"/>
            <color indexed="81"/>
            <rFont val="Tahoma"/>
            <family val="2"/>
          </rPr>
          <t>Random Test</t>
        </r>
      </text>
    </comment>
    <comment ref="B5" authorId="0" shapeId="0" xr:uid="{A8749B66-E814-4283-8C42-21B2D49CB900}">
      <text>
        <r>
          <rPr>
            <b/>
            <sz val="9"/>
            <color indexed="81"/>
            <rFont val="Tahoma"/>
            <family val="2"/>
          </rPr>
          <t>Random Test</t>
        </r>
      </text>
    </comment>
    <comment ref="E5" authorId="0" shapeId="0" xr:uid="{AB6707C2-56B8-4D9B-8620-664E9743DAEB}">
      <text>
        <r>
          <rPr>
            <b/>
            <sz val="9"/>
            <color indexed="81"/>
            <rFont val="Tahoma"/>
            <family val="2"/>
          </rPr>
          <t>Random Test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3" authorId="0" shapeId="0" xr:uid="{24F58F84-0141-417D-8D30-18F2B62B2D63}">
      <text>
        <r>
          <rPr>
            <b/>
            <i/>
            <sz val="9"/>
            <color indexed="81"/>
            <rFont val="Tahoma"/>
            <family val="2"/>
          </rPr>
          <t>user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01040A7E-B08A-466E-B00D-5D868C32B3C9}">
      <text>
        <r>
          <rPr>
            <b/>
            <sz val="9"/>
            <color indexed="9"/>
            <rFont val="Tahoma"/>
            <family val="2"/>
          </rPr>
          <t>Best Singer</t>
        </r>
      </text>
    </comment>
    <comment ref="B7" authorId="0" shapeId="0" xr:uid="{A98C2B6B-675B-434F-95F9-25DBFB252158}">
      <text>
        <r>
          <rPr>
            <b/>
            <sz val="9"/>
            <color indexed="9"/>
            <rFont val="Tahoma"/>
            <family val="2"/>
          </rPr>
          <t>Best Singer</t>
        </r>
      </text>
    </comment>
  </commentList>
</comments>
</file>

<file path=xl/sharedStrings.xml><?xml version="1.0" encoding="utf-8"?>
<sst xmlns="http://schemas.openxmlformats.org/spreadsheetml/2006/main" count="277" uniqueCount="221">
  <si>
    <t>USD</t>
  </si>
  <si>
    <t>MYR</t>
  </si>
  <si>
    <t>Rate:</t>
  </si>
  <si>
    <t>Mon</t>
  </si>
  <si>
    <t>Tue</t>
  </si>
  <si>
    <t>Wed</t>
  </si>
  <si>
    <t>Thu</t>
  </si>
  <si>
    <t>Fri</t>
  </si>
  <si>
    <t>Sat</t>
  </si>
  <si>
    <t>Sun</t>
  </si>
  <si>
    <t>Monday</t>
  </si>
  <si>
    <t>Friday</t>
  </si>
  <si>
    <t>Sunday</t>
  </si>
  <si>
    <t>Tuesday</t>
  </si>
  <si>
    <t>Wednesday</t>
  </si>
  <si>
    <t>Thursday</t>
  </si>
  <si>
    <t>Saturday</t>
  </si>
  <si>
    <t>Isnin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</si>
  <si>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</si>
  <si>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</si>
  <si>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</si>
  <si>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</si>
  <si>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</si>
  <si>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</si>
  <si>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</si>
  <si>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</si>
  <si>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</si>
  <si>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</si>
  <si>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</si>
  <si>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</si>
  <si>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</si>
  <si>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</si>
  <si>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</si>
  <si>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</si>
  <si>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</si>
  <si>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</si>
  <si>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</si>
  <si>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</si>
  <si>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</si>
  <si>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</si>
  <si>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</si>
  <si>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Selasa</t>
  </si>
  <si>
    <t>Rabu</t>
  </si>
  <si>
    <t>Khamis</t>
  </si>
  <si>
    <t>Jumaat</t>
  </si>
  <si>
    <t>Musang King</t>
  </si>
  <si>
    <t>Tekka</t>
  </si>
  <si>
    <t>D24</t>
  </si>
  <si>
    <t>Tupai King</t>
  </si>
  <si>
    <t>House Price:</t>
  </si>
  <si>
    <t>Loan Percentage:</t>
  </si>
  <si>
    <t>Loan Amount:</t>
  </si>
  <si>
    <t>Down Payment:</t>
  </si>
  <si>
    <t>Duration:</t>
  </si>
  <si>
    <t>Years</t>
  </si>
  <si>
    <t>Monthly Installment:</t>
  </si>
  <si>
    <t>Annual Rate:</t>
  </si>
  <si>
    <t>Min Net Income:</t>
  </si>
  <si>
    <t>Total Payment:</t>
  </si>
  <si>
    <t>Unit Price:</t>
  </si>
  <si>
    <t>Quantity:</t>
  </si>
  <si>
    <t>Subtotal1:</t>
  </si>
  <si>
    <t>Discount:</t>
  </si>
  <si>
    <t>GST?:</t>
  </si>
  <si>
    <t>Subtotal3:</t>
  </si>
  <si>
    <t>%</t>
  </si>
  <si>
    <t>Subtotal2:</t>
  </si>
  <si>
    <t>EID</t>
  </si>
  <si>
    <t>Name</t>
  </si>
  <si>
    <t>Salary</t>
  </si>
  <si>
    <t>Gender</t>
  </si>
  <si>
    <t>Department</t>
  </si>
  <si>
    <t>Race</t>
  </si>
  <si>
    <t>Employee1</t>
  </si>
  <si>
    <t>Employee2</t>
  </si>
  <si>
    <t>Employee3</t>
  </si>
  <si>
    <t>Employee4</t>
  </si>
  <si>
    <t>Employee5</t>
  </si>
  <si>
    <t>Employee6</t>
  </si>
  <si>
    <t>Employee7</t>
  </si>
  <si>
    <t>Employee8</t>
  </si>
  <si>
    <t>Employee9</t>
  </si>
  <si>
    <t>Employee10</t>
  </si>
  <si>
    <t>Employee11</t>
  </si>
  <si>
    <t>Employee12</t>
  </si>
  <si>
    <t>Employee13</t>
  </si>
  <si>
    <t>Employee14</t>
  </si>
  <si>
    <t>Employee15</t>
  </si>
  <si>
    <t>Employee16</t>
  </si>
  <si>
    <t>Employee17</t>
  </si>
  <si>
    <t>Employee18</t>
  </si>
  <si>
    <t>Employee19</t>
  </si>
  <si>
    <t>Employee20</t>
  </si>
  <si>
    <t>Employee21</t>
  </si>
  <si>
    <t>Employee22</t>
  </si>
  <si>
    <t>Employee23</t>
  </si>
  <si>
    <t>Employee24</t>
  </si>
  <si>
    <t>Employee25</t>
  </si>
  <si>
    <t>Employee26</t>
  </si>
  <si>
    <t>Employee27</t>
  </si>
  <si>
    <t>Employee28</t>
  </si>
  <si>
    <t>Employee29</t>
  </si>
  <si>
    <t>Employee30</t>
  </si>
  <si>
    <t>Employee31</t>
  </si>
  <si>
    <t>Employee32</t>
  </si>
  <si>
    <t>Employee33</t>
  </si>
  <si>
    <t>Employee34</t>
  </si>
  <si>
    <t>Employee35</t>
  </si>
  <si>
    <t>Employee36</t>
  </si>
  <si>
    <t>Employee37</t>
  </si>
  <si>
    <t>Employee38</t>
  </si>
  <si>
    <t>Employee39</t>
  </si>
  <si>
    <t>Employee40</t>
  </si>
  <si>
    <t>Employee41</t>
  </si>
  <si>
    <t>Employee42</t>
  </si>
  <si>
    <t>Employee43</t>
  </si>
  <si>
    <t>Employee44</t>
  </si>
  <si>
    <t>Employee45</t>
  </si>
  <si>
    <t>Employee46</t>
  </si>
  <si>
    <t>Employee47</t>
  </si>
  <si>
    <t>Employee48</t>
  </si>
  <si>
    <t>Employee49</t>
  </si>
  <si>
    <t>Employee50</t>
  </si>
  <si>
    <t>Employee51</t>
  </si>
  <si>
    <t>Employee52</t>
  </si>
  <si>
    <t>Employee53</t>
  </si>
  <si>
    <t>Employee54</t>
  </si>
  <si>
    <t>Employee55</t>
  </si>
  <si>
    <t>Employee56</t>
  </si>
  <si>
    <t>Employee57</t>
  </si>
  <si>
    <t>Employee58</t>
  </si>
  <si>
    <t>Employee59</t>
  </si>
  <si>
    <t>Employee60</t>
  </si>
  <si>
    <t>Employee61</t>
  </si>
  <si>
    <t>Employee62</t>
  </si>
  <si>
    <t>Employee63</t>
  </si>
  <si>
    <t>Employee64</t>
  </si>
  <si>
    <t>Employee65</t>
  </si>
  <si>
    <t>Employee66</t>
  </si>
  <si>
    <t>Employee67</t>
  </si>
  <si>
    <t>Employee68</t>
  </si>
  <si>
    <t>Employee69</t>
  </si>
  <si>
    <t>Employee70</t>
  </si>
  <si>
    <t>Employee71</t>
  </si>
  <si>
    <t>Employee72</t>
  </si>
  <si>
    <t>Employee73</t>
  </si>
  <si>
    <t>Employee74</t>
  </si>
  <si>
    <t>Employee75</t>
  </si>
  <si>
    <t>Employee76</t>
  </si>
  <si>
    <t>Employee77</t>
  </si>
  <si>
    <t>Employee78</t>
  </si>
  <si>
    <t>Employee79</t>
  </si>
  <si>
    <t>Employee80</t>
  </si>
  <si>
    <t>Employee81</t>
  </si>
  <si>
    <t>Employee82</t>
  </si>
  <si>
    <t>Employee83</t>
  </si>
  <si>
    <t>Employee84</t>
  </si>
  <si>
    <t>Employee85</t>
  </si>
  <si>
    <t>Employee86</t>
  </si>
  <si>
    <t>Employee87</t>
  </si>
  <si>
    <t>Employee88</t>
  </si>
  <si>
    <t>Employee89</t>
  </si>
  <si>
    <t>Employee90</t>
  </si>
  <si>
    <t>Employee91</t>
  </si>
  <si>
    <t>Employee92</t>
  </si>
  <si>
    <t>Employee93</t>
  </si>
  <si>
    <t>Employee94</t>
  </si>
  <si>
    <t>Employee95</t>
  </si>
  <si>
    <t>Employee96</t>
  </si>
  <si>
    <t>Employee97</t>
  </si>
  <si>
    <t>Employee98</t>
  </si>
  <si>
    <t>Employee99</t>
  </si>
  <si>
    <t>Employee100</t>
  </si>
  <si>
    <t>Employee101</t>
  </si>
  <si>
    <t>Employee102</t>
  </si>
  <si>
    <t>Employee103</t>
  </si>
  <si>
    <t>Employee104</t>
  </si>
  <si>
    <t>Employee105</t>
  </si>
  <si>
    <t>Employee106</t>
  </si>
  <si>
    <t>Employee107</t>
  </si>
  <si>
    <t>Employee108</t>
  </si>
  <si>
    <t>Employee109</t>
  </si>
  <si>
    <t>Employee110</t>
  </si>
  <si>
    <t>Employee111</t>
  </si>
  <si>
    <t>Employee112</t>
  </si>
  <si>
    <t>Employee113</t>
  </si>
  <si>
    <t>Employee114</t>
  </si>
  <si>
    <t>Employee115</t>
  </si>
  <si>
    <t>Employee116</t>
  </si>
  <si>
    <t>Employee117</t>
  </si>
  <si>
    <t>Employee118</t>
  </si>
  <si>
    <t>Employee119</t>
  </si>
  <si>
    <t>Employee120</t>
  </si>
  <si>
    <t>Employee121</t>
  </si>
  <si>
    <t>Employee122</t>
  </si>
  <si>
    <t>Employee123</t>
  </si>
  <si>
    <t>Employee124</t>
  </si>
  <si>
    <t>Employee125</t>
  </si>
  <si>
    <t>Employee126</t>
  </si>
  <si>
    <t>Employee127</t>
  </si>
  <si>
    <t>Employee128</t>
  </si>
  <si>
    <t>Employee129</t>
  </si>
  <si>
    <t>Employee130</t>
  </si>
  <si>
    <t>Employee131</t>
  </si>
  <si>
    <t>Employee132</t>
  </si>
  <si>
    <t>Employee133</t>
  </si>
  <si>
    <t>Employee134</t>
  </si>
  <si>
    <t>Employee135</t>
  </si>
  <si>
    <t>Employee136</t>
  </si>
  <si>
    <t>All</t>
  </si>
  <si>
    <t>Value</t>
  </si>
  <si>
    <t>Formula</t>
  </si>
  <si>
    <t>Comment</t>
  </si>
  <si>
    <t>Link</t>
  </si>
  <si>
    <t>CK.Leng</t>
  </si>
  <si>
    <t>Shila Hamzah</t>
  </si>
  <si>
    <t xml:space="preserve">                           Month
Sales Person</t>
  </si>
  <si>
    <t>ABC</t>
  </si>
  <si>
    <t>DEF</t>
  </si>
  <si>
    <t>XYZ</t>
  </si>
  <si>
    <t>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</si>
</sst>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;;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name val="Segoe UI"/>
      <family val="2"/>
    </font>
    <font>
      <b/>
      <i/>
      <sz val="11"/>
      <color rgb="FFEE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sz val="9"/>
      <color indexed="9"/>
      <name val="Tahoma"/>
      <family val="2"/>
    </font>
    <font>
      <b/>
      <i/>
      <sz val="12"/>
      <color theme="4" tint="-0.24994659260841701"/>
      <name val="Times New Roman"/>
      <family val="1"/>
    </font>
    <font>
      <b/>
      <i/>
      <sz val="12"/>
      <color theme="9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ck">
        <color theme="0" tint="-0.499984740745262"/>
      </left>
      <right style="thick">
        <color theme="0" tint="-0.24994659260841701"/>
      </right>
      <top style="thick">
        <color theme="0" tint="-0.499984740745262"/>
      </top>
      <bottom style="thick">
        <color theme="0" tint="-0.24994659260841701"/>
      </bottom>
      <diagonal/>
    </border>
    <border>
      <left style="thick">
        <color theme="0" tint="-0.499984740745262"/>
      </left>
      <right style="thick">
        <color theme="0" tint="-0.24994659260841701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double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3" borderId="0"/>
    <xf numFmtId="0" fontId="12" fillId="3" borderId="0"/>
  </cellStyleXfs>
  <cellXfs count="50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44" fontId="0" fillId="0" borderId="0" xfId="1" applyNumberFormat="1" applyFont="1"/>
    <xf numFmtId="9" fontId="0" fillId="0" borderId="0" xfId="0" applyNumberFormat="1"/>
    <xf numFmtId="44" fontId="0" fillId="0" borderId="0" xfId="0" applyNumberFormat="1"/>
    <xf numFmtId="10" fontId="0" fillId="0" borderId="0" xfId="0" applyNumberFormat="1"/>
    <xf numFmtId="44" fontId="0" fillId="0" borderId="0" xfId="0" quotePrefix="1" applyNumberFormat="1"/>
    <xf numFmtId="0" fontId="2" fillId="0" borderId="0" xfId="0" applyFont="1" applyAlignment="1">
      <alignment horizontal="right"/>
    </xf>
    <xf numFmtId="165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0" xfId="0" applyProtection="1"/>
    <xf numFmtId="0" fontId="2" fillId="0" borderId="0" xfId="0" applyFont="1" applyAlignment="1" applyProtection="1">
      <alignment horizontal="right"/>
    </xf>
    <xf numFmtId="165" fontId="0" fillId="0" borderId="0" xfId="0" applyNumberFormat="1" applyProtection="1"/>
    <xf numFmtId="0" fontId="0" fillId="2" borderId="2" xfId="0" applyFill="1" applyBorder="1" applyProtection="1">
      <protection locked="0"/>
    </xf>
    <xf numFmtId="0" fontId="0" fillId="2" borderId="1" xfId="0" applyFill="1" applyBorder="1" applyProtection="1">
      <protection locked="0"/>
    </xf>
    <xf numFmtId="165" fontId="0" fillId="0" borderId="0" xfId="0" applyNumberFormat="1" applyProtection="1">
      <protection locked="0"/>
    </xf>
    <xf numFmtId="44" fontId="0" fillId="0" borderId="0" xfId="0" applyNumberFormat="1" applyProtection="1"/>
    <xf numFmtId="0" fontId="6" fillId="0" borderId="0" xfId="0" applyFont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1" fillId="3" borderId="0" xfId="2"/>
    <xf numFmtId="0" fontId="12" fillId="3" borderId="0" xfId="3"/>
    <xf numFmtId="0" fontId="13" fillId="0" borderId="0" xfId="0" applyFont="1"/>
  </cellXfs>
  <cellStyles count="4">
    <cellStyle name="Comma" xfId="1" builtinId="3"/>
    <cellStyle name="My Style" xfId="2" xr:uid="{56AC0195-89A9-4AE4-8855-B22991F3FCAF}"/>
    <cellStyle name="My Style 2" xfId="3" xr:uid="{FECA70C0-5767-454E-82D9-C026EC4B2E0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Spin" dx="26" fmlaLink="Quantity" max="30000" page="10" val="20"/>
</file>

<file path=xl/ctrlProps/ctrlProp2.xml><?xml version="1.0" encoding="utf-8"?>
<formControlPr xmlns="http://schemas.microsoft.com/office/spreadsheetml/2009/9/main" objectType="Scroll" dx="26" fmlaLink="Discount" horiz="1" max="100" page="10" val="17"/>
</file>

<file path=xl/ctrlProps/ctrlProp3.xml><?xml version="1.0" encoding="utf-8"?>
<formControlPr xmlns="http://schemas.microsoft.com/office/spreadsheetml/2009/9/main" objectType="CheckBox" fmlaLink="GST?" lockText="1" noThreeD="1"/>
</file>

<file path=xl/ctrlProps/ctrlProp4.xml><?xml version="1.0" encoding="utf-8"?>
<formControlPr xmlns="http://schemas.microsoft.com/office/spreadsheetml/2009/9/main" objectType="Spin" dx="26" fmlaLink="Quantity" max="30000" page="10" val="20"/>
</file>

<file path=xl/ctrlProps/ctrlProp5.xml><?xml version="1.0" encoding="utf-8"?>
<formControlPr xmlns="http://schemas.microsoft.com/office/spreadsheetml/2009/9/main" objectType="Scroll" dx="26" fmlaLink="Discount" horiz="1" max="100" page="10" val="7"/>
</file>

<file path=xl/ctrlProps/ctrlProp6.xml><?xml version="1.0" encoding="utf-8"?>
<formControlPr xmlns="http://schemas.microsoft.com/office/spreadsheetml/2009/9/main" objectType="CheckBox" checked="Checked" fmlaLink="GST?" lockText="1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EE31A62-7FA1-4544-BF3F-EF1C2FF576B1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colorful2" csCatId="colorful" phldr="1"/>
      <dgm:spPr/>
      <dgm:t>
        <a:bodyPr/>
        <a:lstStyle/>
        <a:p>
          <a:endParaRPr lang="en-US"/>
        </a:p>
      </dgm:t>
    </dgm:pt>
    <dgm:pt modelId="{D5C0D984-7208-4CBA-974D-1F7365CEA5AF}">
      <dgm:prSet phldrT="[Text]"/>
      <dgm:spPr/>
      <dgm:t>
        <a:bodyPr/>
        <a:lstStyle/>
        <a:p>
          <a:r>
            <a:rPr lang="en-US"/>
            <a:t>CEO</a:t>
          </a:r>
        </a:p>
      </dgm:t>
    </dgm:pt>
    <dgm:pt modelId="{5A960397-093F-47B9-8CD9-3948D5FDB8B6}" type="parTrans" cxnId="{0E094751-9120-48F6-B63B-68CAEDE365D4}">
      <dgm:prSet/>
      <dgm:spPr/>
      <dgm:t>
        <a:bodyPr/>
        <a:lstStyle/>
        <a:p>
          <a:endParaRPr lang="en-US"/>
        </a:p>
      </dgm:t>
    </dgm:pt>
    <dgm:pt modelId="{9B999828-D70E-41E3-9D94-621A21D8CCD7}" type="sibTrans" cxnId="{0E094751-9120-48F6-B63B-68CAEDE365D4}">
      <dgm:prSet/>
      <dgm:spPr/>
      <dgm:t>
        <a:bodyPr/>
        <a:lstStyle/>
        <a:p>
          <a:endParaRPr lang="en-US"/>
        </a:p>
      </dgm:t>
    </dgm:pt>
    <dgm:pt modelId="{403ED645-36DD-4619-97F3-90A0D0676334}" type="asst">
      <dgm:prSet phldrT="[Text]"/>
      <dgm:spPr/>
      <dgm:t>
        <a:bodyPr/>
        <a:lstStyle/>
        <a:p>
          <a:r>
            <a:rPr lang="en-US"/>
            <a:t>CFO</a:t>
          </a:r>
        </a:p>
      </dgm:t>
    </dgm:pt>
    <dgm:pt modelId="{151A6AFF-E646-43F8-900D-CD8F5E02BAE3}" type="parTrans" cxnId="{DC413858-E0A6-4544-AE5A-23100B049E28}">
      <dgm:prSet/>
      <dgm:spPr/>
      <dgm:t>
        <a:bodyPr/>
        <a:lstStyle/>
        <a:p>
          <a:endParaRPr lang="en-US"/>
        </a:p>
      </dgm:t>
    </dgm:pt>
    <dgm:pt modelId="{EFE40ABD-C423-4682-B775-3DBDD1BE7807}" type="sibTrans" cxnId="{DC413858-E0A6-4544-AE5A-23100B049E28}">
      <dgm:prSet/>
      <dgm:spPr/>
      <dgm:t>
        <a:bodyPr/>
        <a:lstStyle/>
        <a:p>
          <a:endParaRPr lang="en-US"/>
        </a:p>
      </dgm:t>
    </dgm:pt>
    <dgm:pt modelId="{827854FC-6EE6-424E-96C3-E6B5CB495631}">
      <dgm:prSet phldrT="[Text]"/>
      <dgm:spPr/>
      <dgm:t>
        <a:bodyPr/>
        <a:lstStyle/>
        <a:p>
          <a:r>
            <a:rPr lang="en-US"/>
            <a:t>GM</a:t>
          </a:r>
        </a:p>
      </dgm:t>
    </dgm:pt>
    <dgm:pt modelId="{0BB0871F-8ABA-4349-B9CD-A7B021F1E6F8}" type="parTrans" cxnId="{E3C991C3-4E25-442A-81B2-F8DBD8D73C12}">
      <dgm:prSet/>
      <dgm:spPr/>
      <dgm:t>
        <a:bodyPr/>
        <a:lstStyle/>
        <a:p>
          <a:endParaRPr lang="en-US"/>
        </a:p>
      </dgm:t>
    </dgm:pt>
    <dgm:pt modelId="{7B37BF03-C2E5-4724-83BB-4EB47EC45775}" type="sibTrans" cxnId="{E3C991C3-4E25-442A-81B2-F8DBD8D73C12}">
      <dgm:prSet/>
      <dgm:spPr/>
      <dgm:t>
        <a:bodyPr/>
        <a:lstStyle/>
        <a:p>
          <a:endParaRPr lang="en-US"/>
        </a:p>
      </dgm:t>
    </dgm:pt>
    <dgm:pt modelId="{7E020FCB-6082-4123-8B54-266E3CD77AD3}">
      <dgm:prSet phldrT="[Text]"/>
      <dgm:spPr/>
      <dgm:t>
        <a:bodyPr/>
        <a:lstStyle/>
        <a:p>
          <a:r>
            <a:rPr lang="en-US"/>
            <a:t>FN</a:t>
          </a:r>
        </a:p>
      </dgm:t>
    </dgm:pt>
    <dgm:pt modelId="{ACAC07AE-E176-4ABB-8EA6-392AEED486A9}" type="parTrans" cxnId="{FBBCD728-1B5D-4E05-AEDF-EC374D6A4F22}">
      <dgm:prSet/>
      <dgm:spPr/>
      <dgm:t>
        <a:bodyPr/>
        <a:lstStyle/>
        <a:p>
          <a:endParaRPr lang="en-US"/>
        </a:p>
      </dgm:t>
    </dgm:pt>
    <dgm:pt modelId="{2949C0E8-A7B6-4AB0-AC6F-82525300F303}" type="sibTrans" cxnId="{FBBCD728-1B5D-4E05-AEDF-EC374D6A4F22}">
      <dgm:prSet/>
      <dgm:spPr/>
      <dgm:t>
        <a:bodyPr/>
        <a:lstStyle/>
        <a:p>
          <a:endParaRPr lang="en-US"/>
        </a:p>
      </dgm:t>
    </dgm:pt>
    <dgm:pt modelId="{C635B252-67DF-4AEF-8A0A-A27B81B70F14}">
      <dgm:prSet phldrT="[Text]" phldr="1"/>
      <dgm:spPr/>
      <dgm:t>
        <a:bodyPr/>
        <a:lstStyle/>
        <a:p>
          <a:endParaRPr lang="en-US"/>
        </a:p>
      </dgm:t>
    </dgm:pt>
    <dgm:pt modelId="{82517BED-F112-421A-90D4-DDA1116B7780}" type="parTrans" cxnId="{2D4BA097-96E8-484E-90B5-FFA6C998AECC}">
      <dgm:prSet/>
      <dgm:spPr/>
      <dgm:t>
        <a:bodyPr/>
        <a:lstStyle/>
        <a:p>
          <a:endParaRPr lang="en-US"/>
        </a:p>
      </dgm:t>
    </dgm:pt>
    <dgm:pt modelId="{D0B19492-6693-4D46-88B8-B62FA0A70A89}" type="sibTrans" cxnId="{2D4BA097-96E8-484E-90B5-FFA6C998AECC}">
      <dgm:prSet/>
      <dgm:spPr/>
      <dgm:t>
        <a:bodyPr/>
        <a:lstStyle/>
        <a:p>
          <a:endParaRPr lang="en-US"/>
        </a:p>
      </dgm:t>
    </dgm:pt>
    <dgm:pt modelId="{645563CB-172C-40AB-A388-CB45306CF232}">
      <dgm:prSet phldrT="[Text]"/>
      <dgm:spPr/>
      <dgm:t>
        <a:bodyPr/>
        <a:lstStyle/>
        <a:p>
          <a:r>
            <a:rPr lang="en-US"/>
            <a:t>M1</a:t>
          </a:r>
        </a:p>
      </dgm:t>
    </dgm:pt>
    <dgm:pt modelId="{8F3D1E72-AE5E-4C77-8AC2-DF16094BB631}" type="parTrans" cxnId="{27D74D89-EB31-418B-9D33-DA855C05053A}">
      <dgm:prSet/>
      <dgm:spPr/>
      <dgm:t>
        <a:bodyPr/>
        <a:lstStyle/>
        <a:p>
          <a:endParaRPr lang="en-US"/>
        </a:p>
      </dgm:t>
    </dgm:pt>
    <dgm:pt modelId="{0B160235-DB83-4161-A357-F28F077D5A2F}" type="sibTrans" cxnId="{27D74D89-EB31-418B-9D33-DA855C05053A}">
      <dgm:prSet/>
      <dgm:spPr/>
      <dgm:t>
        <a:bodyPr/>
        <a:lstStyle/>
        <a:p>
          <a:endParaRPr lang="en-US"/>
        </a:p>
      </dgm:t>
    </dgm:pt>
    <dgm:pt modelId="{820C79AE-6BFC-48BE-8B42-FB65629C5D7C}">
      <dgm:prSet phldrT="[Text]"/>
      <dgm:spPr/>
      <dgm:t>
        <a:bodyPr/>
        <a:lstStyle/>
        <a:p>
          <a:r>
            <a:rPr lang="en-US"/>
            <a:t>M2</a:t>
          </a:r>
        </a:p>
      </dgm:t>
    </dgm:pt>
    <dgm:pt modelId="{141A5E24-D125-4083-B474-0CF929D9B452}" type="parTrans" cxnId="{C05E555A-22FA-4109-ADE0-7AC3DEAFE761}">
      <dgm:prSet/>
      <dgm:spPr/>
      <dgm:t>
        <a:bodyPr/>
        <a:lstStyle/>
        <a:p>
          <a:endParaRPr lang="en-US"/>
        </a:p>
      </dgm:t>
    </dgm:pt>
    <dgm:pt modelId="{BBD8AB80-09AE-4B94-A007-6D05CC2AD01B}" type="sibTrans" cxnId="{C05E555A-22FA-4109-ADE0-7AC3DEAFE761}">
      <dgm:prSet/>
      <dgm:spPr/>
      <dgm:t>
        <a:bodyPr/>
        <a:lstStyle/>
        <a:p>
          <a:endParaRPr lang="en-US"/>
        </a:p>
      </dgm:t>
    </dgm:pt>
    <dgm:pt modelId="{8C1A8B5D-197F-4364-8E9D-F370ACDEE21C}">
      <dgm:prSet phldrT="[Text]"/>
      <dgm:spPr/>
      <dgm:t>
        <a:bodyPr/>
        <a:lstStyle/>
        <a:p>
          <a:r>
            <a:rPr lang="en-US"/>
            <a:t>M3</a:t>
          </a:r>
        </a:p>
      </dgm:t>
    </dgm:pt>
    <dgm:pt modelId="{EED11077-363C-467D-A77E-A8965CD926B6}" type="parTrans" cxnId="{AACA2C09-0AF3-401D-AFB1-812539626269}">
      <dgm:prSet/>
      <dgm:spPr/>
      <dgm:t>
        <a:bodyPr/>
        <a:lstStyle/>
        <a:p>
          <a:endParaRPr lang="en-US"/>
        </a:p>
      </dgm:t>
    </dgm:pt>
    <dgm:pt modelId="{362AA9A9-240E-448E-B27E-29DDB6E84726}" type="sibTrans" cxnId="{AACA2C09-0AF3-401D-AFB1-812539626269}">
      <dgm:prSet/>
      <dgm:spPr/>
      <dgm:t>
        <a:bodyPr/>
        <a:lstStyle/>
        <a:p>
          <a:endParaRPr lang="en-US"/>
        </a:p>
      </dgm:t>
    </dgm:pt>
    <dgm:pt modelId="{7D34C5DC-8DAD-4D0A-99C7-9FB8E0385BEA}" type="pres">
      <dgm:prSet presAssocID="{5EE31A62-7FA1-4544-BF3F-EF1C2FF576B1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9951F28E-0F44-4966-9E08-EBB53C499ACC}" type="pres">
      <dgm:prSet presAssocID="{D5C0D984-7208-4CBA-974D-1F7365CEA5AF}" presName="hierRoot1" presStyleCnt="0">
        <dgm:presLayoutVars>
          <dgm:hierBranch val="init"/>
        </dgm:presLayoutVars>
      </dgm:prSet>
      <dgm:spPr/>
    </dgm:pt>
    <dgm:pt modelId="{22CF911A-6EEB-459C-AE2B-F8BA9F47C60F}" type="pres">
      <dgm:prSet presAssocID="{D5C0D984-7208-4CBA-974D-1F7365CEA5AF}" presName="rootComposite1" presStyleCnt="0"/>
      <dgm:spPr/>
    </dgm:pt>
    <dgm:pt modelId="{3BDFA02A-DB8B-4672-91E3-81033D877E18}" type="pres">
      <dgm:prSet presAssocID="{D5C0D984-7208-4CBA-974D-1F7365CEA5AF}" presName="rootText1" presStyleLbl="alignAcc1" presStyleIdx="0" presStyleCnt="0">
        <dgm:presLayoutVars>
          <dgm:chPref val="3"/>
        </dgm:presLayoutVars>
      </dgm:prSet>
      <dgm:spPr/>
    </dgm:pt>
    <dgm:pt modelId="{031A3731-83D9-427B-9C78-1EE009EDE702}" type="pres">
      <dgm:prSet presAssocID="{D5C0D984-7208-4CBA-974D-1F7365CEA5AF}" presName="topArc1" presStyleLbl="parChTrans1D1" presStyleIdx="0" presStyleCnt="16"/>
      <dgm:spPr/>
    </dgm:pt>
    <dgm:pt modelId="{7FB2F1F6-AD51-4061-A5B5-C5B2ABCC8CF0}" type="pres">
      <dgm:prSet presAssocID="{D5C0D984-7208-4CBA-974D-1F7365CEA5AF}" presName="bottomArc1" presStyleLbl="parChTrans1D1" presStyleIdx="1" presStyleCnt="16"/>
      <dgm:spPr/>
    </dgm:pt>
    <dgm:pt modelId="{A085ECE5-859F-42C2-88A5-FD091F0596CC}" type="pres">
      <dgm:prSet presAssocID="{D5C0D984-7208-4CBA-974D-1F7365CEA5AF}" presName="topConnNode1" presStyleLbl="node1" presStyleIdx="0" presStyleCnt="0"/>
      <dgm:spPr/>
    </dgm:pt>
    <dgm:pt modelId="{C78E4749-8738-47DC-A7F5-DAFF7DACEB15}" type="pres">
      <dgm:prSet presAssocID="{D5C0D984-7208-4CBA-974D-1F7365CEA5AF}" presName="hierChild2" presStyleCnt="0"/>
      <dgm:spPr/>
    </dgm:pt>
    <dgm:pt modelId="{31F5B551-2A3F-4152-B495-3E31F5B22EE1}" type="pres">
      <dgm:prSet presAssocID="{0BB0871F-8ABA-4349-B9CD-A7B021F1E6F8}" presName="Name28" presStyleLbl="parChTrans1D2" presStyleIdx="0" presStyleCnt="4"/>
      <dgm:spPr/>
    </dgm:pt>
    <dgm:pt modelId="{8B4D410E-A8AB-49B4-8059-1F2D709A621F}" type="pres">
      <dgm:prSet presAssocID="{827854FC-6EE6-424E-96C3-E6B5CB495631}" presName="hierRoot2" presStyleCnt="0">
        <dgm:presLayoutVars>
          <dgm:hierBranch val="init"/>
        </dgm:presLayoutVars>
      </dgm:prSet>
      <dgm:spPr/>
    </dgm:pt>
    <dgm:pt modelId="{73900D38-D0DC-435A-8A3F-464ABA769DD5}" type="pres">
      <dgm:prSet presAssocID="{827854FC-6EE6-424E-96C3-E6B5CB495631}" presName="rootComposite2" presStyleCnt="0"/>
      <dgm:spPr/>
    </dgm:pt>
    <dgm:pt modelId="{1E37829D-EC27-49DE-9002-653259AE7407}" type="pres">
      <dgm:prSet presAssocID="{827854FC-6EE6-424E-96C3-E6B5CB495631}" presName="rootText2" presStyleLbl="alignAcc1" presStyleIdx="0" presStyleCnt="0">
        <dgm:presLayoutVars>
          <dgm:chPref val="3"/>
        </dgm:presLayoutVars>
      </dgm:prSet>
      <dgm:spPr/>
    </dgm:pt>
    <dgm:pt modelId="{FE65588C-D3B4-4098-85AF-9280A742726C}" type="pres">
      <dgm:prSet presAssocID="{827854FC-6EE6-424E-96C3-E6B5CB495631}" presName="topArc2" presStyleLbl="parChTrans1D1" presStyleIdx="2" presStyleCnt="16"/>
      <dgm:spPr/>
    </dgm:pt>
    <dgm:pt modelId="{B61C0362-3E07-48B3-8968-7AF467363CD5}" type="pres">
      <dgm:prSet presAssocID="{827854FC-6EE6-424E-96C3-E6B5CB495631}" presName="bottomArc2" presStyleLbl="parChTrans1D1" presStyleIdx="3" presStyleCnt="16"/>
      <dgm:spPr/>
    </dgm:pt>
    <dgm:pt modelId="{AA7C452A-7523-432E-8F84-0255231E43AD}" type="pres">
      <dgm:prSet presAssocID="{827854FC-6EE6-424E-96C3-E6B5CB495631}" presName="topConnNode2" presStyleLbl="node2" presStyleIdx="0" presStyleCnt="0"/>
      <dgm:spPr/>
    </dgm:pt>
    <dgm:pt modelId="{CE8AEB83-46F6-4316-A26C-F832F8F27FB7}" type="pres">
      <dgm:prSet presAssocID="{827854FC-6EE6-424E-96C3-E6B5CB495631}" presName="hierChild4" presStyleCnt="0"/>
      <dgm:spPr/>
    </dgm:pt>
    <dgm:pt modelId="{3A46CC33-DB72-4347-97E8-937975D45616}" type="pres">
      <dgm:prSet presAssocID="{8F3D1E72-AE5E-4C77-8AC2-DF16094BB631}" presName="Name28" presStyleLbl="parChTrans1D3" presStyleIdx="0" presStyleCnt="3"/>
      <dgm:spPr/>
    </dgm:pt>
    <dgm:pt modelId="{F3D21E04-E1CB-4B9A-921B-AC38408D5E6B}" type="pres">
      <dgm:prSet presAssocID="{645563CB-172C-40AB-A388-CB45306CF232}" presName="hierRoot2" presStyleCnt="0">
        <dgm:presLayoutVars>
          <dgm:hierBranch val="init"/>
        </dgm:presLayoutVars>
      </dgm:prSet>
      <dgm:spPr/>
    </dgm:pt>
    <dgm:pt modelId="{4F6E3A53-0F8D-4291-BBC9-A620335B9DFC}" type="pres">
      <dgm:prSet presAssocID="{645563CB-172C-40AB-A388-CB45306CF232}" presName="rootComposite2" presStyleCnt="0"/>
      <dgm:spPr/>
    </dgm:pt>
    <dgm:pt modelId="{1365C13F-1BEC-4FB3-8B5B-603B125CAC77}" type="pres">
      <dgm:prSet presAssocID="{645563CB-172C-40AB-A388-CB45306CF232}" presName="rootText2" presStyleLbl="alignAcc1" presStyleIdx="0" presStyleCnt="0">
        <dgm:presLayoutVars>
          <dgm:chPref val="3"/>
        </dgm:presLayoutVars>
      </dgm:prSet>
      <dgm:spPr/>
    </dgm:pt>
    <dgm:pt modelId="{39B11BFF-95B3-4B42-9EF5-BA186EC509D4}" type="pres">
      <dgm:prSet presAssocID="{645563CB-172C-40AB-A388-CB45306CF232}" presName="topArc2" presStyleLbl="parChTrans1D1" presStyleIdx="4" presStyleCnt="16"/>
      <dgm:spPr/>
    </dgm:pt>
    <dgm:pt modelId="{13EF9000-24F6-4DFC-8445-5B13A375592B}" type="pres">
      <dgm:prSet presAssocID="{645563CB-172C-40AB-A388-CB45306CF232}" presName="bottomArc2" presStyleLbl="parChTrans1D1" presStyleIdx="5" presStyleCnt="16"/>
      <dgm:spPr/>
    </dgm:pt>
    <dgm:pt modelId="{6B90FE4C-A119-4F5C-9BAF-012A536BB65B}" type="pres">
      <dgm:prSet presAssocID="{645563CB-172C-40AB-A388-CB45306CF232}" presName="topConnNode2" presStyleLbl="node3" presStyleIdx="0" presStyleCnt="0"/>
      <dgm:spPr/>
    </dgm:pt>
    <dgm:pt modelId="{D49BA274-E6B9-4891-AAEF-DC0F2CBA4781}" type="pres">
      <dgm:prSet presAssocID="{645563CB-172C-40AB-A388-CB45306CF232}" presName="hierChild4" presStyleCnt="0"/>
      <dgm:spPr/>
    </dgm:pt>
    <dgm:pt modelId="{B3E6F18A-79A6-484E-92FF-5B4EC4224775}" type="pres">
      <dgm:prSet presAssocID="{645563CB-172C-40AB-A388-CB45306CF232}" presName="hierChild5" presStyleCnt="0"/>
      <dgm:spPr/>
    </dgm:pt>
    <dgm:pt modelId="{90C7AE39-E365-48B0-9C06-901194965DD7}" type="pres">
      <dgm:prSet presAssocID="{141A5E24-D125-4083-B474-0CF929D9B452}" presName="Name28" presStyleLbl="parChTrans1D3" presStyleIdx="1" presStyleCnt="3"/>
      <dgm:spPr/>
    </dgm:pt>
    <dgm:pt modelId="{C65CE9A5-9E5E-444E-9548-4755651AFF57}" type="pres">
      <dgm:prSet presAssocID="{820C79AE-6BFC-48BE-8B42-FB65629C5D7C}" presName="hierRoot2" presStyleCnt="0">
        <dgm:presLayoutVars>
          <dgm:hierBranch val="init"/>
        </dgm:presLayoutVars>
      </dgm:prSet>
      <dgm:spPr/>
    </dgm:pt>
    <dgm:pt modelId="{6E5E8FAD-823C-430B-90D3-2CB6B444F7E7}" type="pres">
      <dgm:prSet presAssocID="{820C79AE-6BFC-48BE-8B42-FB65629C5D7C}" presName="rootComposite2" presStyleCnt="0"/>
      <dgm:spPr/>
    </dgm:pt>
    <dgm:pt modelId="{AA373F83-D9BE-4F96-A8A8-208092C6DB58}" type="pres">
      <dgm:prSet presAssocID="{820C79AE-6BFC-48BE-8B42-FB65629C5D7C}" presName="rootText2" presStyleLbl="alignAcc1" presStyleIdx="0" presStyleCnt="0">
        <dgm:presLayoutVars>
          <dgm:chPref val="3"/>
        </dgm:presLayoutVars>
      </dgm:prSet>
      <dgm:spPr/>
    </dgm:pt>
    <dgm:pt modelId="{887BAC10-4886-4A40-A96E-046D1C36E07E}" type="pres">
      <dgm:prSet presAssocID="{820C79AE-6BFC-48BE-8B42-FB65629C5D7C}" presName="topArc2" presStyleLbl="parChTrans1D1" presStyleIdx="6" presStyleCnt="16"/>
      <dgm:spPr/>
    </dgm:pt>
    <dgm:pt modelId="{C8C835DD-7677-421B-BCC7-FE9EE8A9426B}" type="pres">
      <dgm:prSet presAssocID="{820C79AE-6BFC-48BE-8B42-FB65629C5D7C}" presName="bottomArc2" presStyleLbl="parChTrans1D1" presStyleIdx="7" presStyleCnt="16"/>
      <dgm:spPr/>
    </dgm:pt>
    <dgm:pt modelId="{63FE92DB-9986-4396-B323-FD32973DEA51}" type="pres">
      <dgm:prSet presAssocID="{820C79AE-6BFC-48BE-8B42-FB65629C5D7C}" presName="topConnNode2" presStyleLbl="node3" presStyleIdx="0" presStyleCnt="0"/>
      <dgm:spPr/>
    </dgm:pt>
    <dgm:pt modelId="{10BC6FD5-AE37-448E-A756-5CECACD32166}" type="pres">
      <dgm:prSet presAssocID="{820C79AE-6BFC-48BE-8B42-FB65629C5D7C}" presName="hierChild4" presStyleCnt="0"/>
      <dgm:spPr/>
    </dgm:pt>
    <dgm:pt modelId="{458E036B-32D2-41CC-8B1D-D1EF52456E98}" type="pres">
      <dgm:prSet presAssocID="{820C79AE-6BFC-48BE-8B42-FB65629C5D7C}" presName="hierChild5" presStyleCnt="0"/>
      <dgm:spPr/>
    </dgm:pt>
    <dgm:pt modelId="{3DD6027E-3070-424A-8AC1-259F1F8920D3}" type="pres">
      <dgm:prSet presAssocID="{EED11077-363C-467D-A77E-A8965CD926B6}" presName="Name28" presStyleLbl="parChTrans1D3" presStyleIdx="2" presStyleCnt="3"/>
      <dgm:spPr/>
    </dgm:pt>
    <dgm:pt modelId="{BE3EDB4D-DD17-4A15-B455-848E3ECF3B28}" type="pres">
      <dgm:prSet presAssocID="{8C1A8B5D-197F-4364-8E9D-F370ACDEE21C}" presName="hierRoot2" presStyleCnt="0">
        <dgm:presLayoutVars>
          <dgm:hierBranch val="init"/>
        </dgm:presLayoutVars>
      </dgm:prSet>
      <dgm:spPr/>
    </dgm:pt>
    <dgm:pt modelId="{530A61E2-D579-4FD3-BDDC-72AC19F478C4}" type="pres">
      <dgm:prSet presAssocID="{8C1A8B5D-197F-4364-8E9D-F370ACDEE21C}" presName="rootComposite2" presStyleCnt="0"/>
      <dgm:spPr/>
    </dgm:pt>
    <dgm:pt modelId="{348B994E-11A1-42E5-82A5-67E883454223}" type="pres">
      <dgm:prSet presAssocID="{8C1A8B5D-197F-4364-8E9D-F370ACDEE21C}" presName="rootText2" presStyleLbl="alignAcc1" presStyleIdx="0" presStyleCnt="0">
        <dgm:presLayoutVars>
          <dgm:chPref val="3"/>
        </dgm:presLayoutVars>
      </dgm:prSet>
      <dgm:spPr/>
    </dgm:pt>
    <dgm:pt modelId="{9292568B-8E0B-4E0A-B07B-C7B1B324E6FE}" type="pres">
      <dgm:prSet presAssocID="{8C1A8B5D-197F-4364-8E9D-F370ACDEE21C}" presName="topArc2" presStyleLbl="parChTrans1D1" presStyleIdx="8" presStyleCnt="16"/>
      <dgm:spPr/>
    </dgm:pt>
    <dgm:pt modelId="{669C39A1-AD00-4FEB-9F59-A5C37D870487}" type="pres">
      <dgm:prSet presAssocID="{8C1A8B5D-197F-4364-8E9D-F370ACDEE21C}" presName="bottomArc2" presStyleLbl="parChTrans1D1" presStyleIdx="9" presStyleCnt="16"/>
      <dgm:spPr/>
    </dgm:pt>
    <dgm:pt modelId="{249C52DB-870E-4362-9037-AD803DC529DB}" type="pres">
      <dgm:prSet presAssocID="{8C1A8B5D-197F-4364-8E9D-F370ACDEE21C}" presName="topConnNode2" presStyleLbl="node3" presStyleIdx="0" presStyleCnt="0"/>
      <dgm:spPr/>
    </dgm:pt>
    <dgm:pt modelId="{7065CF9E-0D69-4834-88C3-B8FB12C92D2C}" type="pres">
      <dgm:prSet presAssocID="{8C1A8B5D-197F-4364-8E9D-F370ACDEE21C}" presName="hierChild4" presStyleCnt="0"/>
      <dgm:spPr/>
    </dgm:pt>
    <dgm:pt modelId="{6AE06245-593F-4490-9659-D9A9DACCD221}" type="pres">
      <dgm:prSet presAssocID="{8C1A8B5D-197F-4364-8E9D-F370ACDEE21C}" presName="hierChild5" presStyleCnt="0"/>
      <dgm:spPr/>
    </dgm:pt>
    <dgm:pt modelId="{2B229608-F9F9-4C33-BB58-04D078124094}" type="pres">
      <dgm:prSet presAssocID="{827854FC-6EE6-424E-96C3-E6B5CB495631}" presName="hierChild5" presStyleCnt="0"/>
      <dgm:spPr/>
    </dgm:pt>
    <dgm:pt modelId="{4FC3E37A-C7FE-45FC-9BA5-F553924ACD46}" type="pres">
      <dgm:prSet presAssocID="{ACAC07AE-E176-4ABB-8EA6-392AEED486A9}" presName="Name28" presStyleLbl="parChTrans1D2" presStyleIdx="1" presStyleCnt="4"/>
      <dgm:spPr/>
    </dgm:pt>
    <dgm:pt modelId="{28FF40FC-9D2A-4DF5-A232-52F03308ACB4}" type="pres">
      <dgm:prSet presAssocID="{7E020FCB-6082-4123-8B54-266E3CD77AD3}" presName="hierRoot2" presStyleCnt="0">
        <dgm:presLayoutVars>
          <dgm:hierBranch val="init"/>
        </dgm:presLayoutVars>
      </dgm:prSet>
      <dgm:spPr/>
    </dgm:pt>
    <dgm:pt modelId="{21F330B1-6173-497B-948B-D02586D8F83A}" type="pres">
      <dgm:prSet presAssocID="{7E020FCB-6082-4123-8B54-266E3CD77AD3}" presName="rootComposite2" presStyleCnt="0"/>
      <dgm:spPr/>
    </dgm:pt>
    <dgm:pt modelId="{29151942-06EA-4CE8-BBE6-CE6CF9236478}" type="pres">
      <dgm:prSet presAssocID="{7E020FCB-6082-4123-8B54-266E3CD77AD3}" presName="rootText2" presStyleLbl="alignAcc1" presStyleIdx="0" presStyleCnt="0">
        <dgm:presLayoutVars>
          <dgm:chPref val="3"/>
        </dgm:presLayoutVars>
      </dgm:prSet>
      <dgm:spPr/>
    </dgm:pt>
    <dgm:pt modelId="{C424CF07-C41E-4357-B25A-BC26C2EC112F}" type="pres">
      <dgm:prSet presAssocID="{7E020FCB-6082-4123-8B54-266E3CD77AD3}" presName="topArc2" presStyleLbl="parChTrans1D1" presStyleIdx="10" presStyleCnt="16"/>
      <dgm:spPr/>
    </dgm:pt>
    <dgm:pt modelId="{83A2D3CD-5051-47AC-BEFC-4F23D983CE0C}" type="pres">
      <dgm:prSet presAssocID="{7E020FCB-6082-4123-8B54-266E3CD77AD3}" presName="bottomArc2" presStyleLbl="parChTrans1D1" presStyleIdx="11" presStyleCnt="16"/>
      <dgm:spPr/>
    </dgm:pt>
    <dgm:pt modelId="{8697832A-0B8D-46D5-9AE8-D9E2F09E2565}" type="pres">
      <dgm:prSet presAssocID="{7E020FCB-6082-4123-8B54-266E3CD77AD3}" presName="topConnNode2" presStyleLbl="node2" presStyleIdx="0" presStyleCnt="0"/>
      <dgm:spPr/>
    </dgm:pt>
    <dgm:pt modelId="{DC104E35-3A09-46CD-B2A7-F15148908D3A}" type="pres">
      <dgm:prSet presAssocID="{7E020FCB-6082-4123-8B54-266E3CD77AD3}" presName="hierChild4" presStyleCnt="0"/>
      <dgm:spPr/>
    </dgm:pt>
    <dgm:pt modelId="{19AD4F47-085F-44DA-9BDC-5360E4891D25}" type="pres">
      <dgm:prSet presAssocID="{7E020FCB-6082-4123-8B54-266E3CD77AD3}" presName="hierChild5" presStyleCnt="0"/>
      <dgm:spPr/>
    </dgm:pt>
    <dgm:pt modelId="{697DF233-29C8-4859-9A79-BE05C30F1ACD}" type="pres">
      <dgm:prSet presAssocID="{82517BED-F112-421A-90D4-DDA1116B7780}" presName="Name28" presStyleLbl="parChTrans1D2" presStyleIdx="2" presStyleCnt="4"/>
      <dgm:spPr/>
    </dgm:pt>
    <dgm:pt modelId="{EF3A6AE6-824B-42C9-87D1-40F64E53DD01}" type="pres">
      <dgm:prSet presAssocID="{C635B252-67DF-4AEF-8A0A-A27B81B70F14}" presName="hierRoot2" presStyleCnt="0">
        <dgm:presLayoutVars>
          <dgm:hierBranch val="init"/>
        </dgm:presLayoutVars>
      </dgm:prSet>
      <dgm:spPr/>
    </dgm:pt>
    <dgm:pt modelId="{83F28163-A572-49E8-B633-7A4FBA05F5AC}" type="pres">
      <dgm:prSet presAssocID="{C635B252-67DF-4AEF-8A0A-A27B81B70F14}" presName="rootComposite2" presStyleCnt="0"/>
      <dgm:spPr/>
    </dgm:pt>
    <dgm:pt modelId="{8072D158-A606-4C65-9A6A-F83FF99CAA79}" type="pres">
      <dgm:prSet presAssocID="{C635B252-67DF-4AEF-8A0A-A27B81B70F14}" presName="rootText2" presStyleLbl="alignAcc1" presStyleIdx="0" presStyleCnt="0">
        <dgm:presLayoutVars>
          <dgm:chPref val="3"/>
        </dgm:presLayoutVars>
      </dgm:prSet>
      <dgm:spPr/>
    </dgm:pt>
    <dgm:pt modelId="{3231CA43-1775-4CB6-A11C-1E1E0115CE6D}" type="pres">
      <dgm:prSet presAssocID="{C635B252-67DF-4AEF-8A0A-A27B81B70F14}" presName="topArc2" presStyleLbl="parChTrans1D1" presStyleIdx="12" presStyleCnt="16"/>
      <dgm:spPr/>
    </dgm:pt>
    <dgm:pt modelId="{DDD587EA-3970-4703-B40B-5C52DE85CD9C}" type="pres">
      <dgm:prSet presAssocID="{C635B252-67DF-4AEF-8A0A-A27B81B70F14}" presName="bottomArc2" presStyleLbl="parChTrans1D1" presStyleIdx="13" presStyleCnt="16"/>
      <dgm:spPr/>
    </dgm:pt>
    <dgm:pt modelId="{D8903819-B303-4DDC-A58E-541E6D712A44}" type="pres">
      <dgm:prSet presAssocID="{C635B252-67DF-4AEF-8A0A-A27B81B70F14}" presName="topConnNode2" presStyleLbl="node2" presStyleIdx="0" presStyleCnt="0"/>
      <dgm:spPr/>
    </dgm:pt>
    <dgm:pt modelId="{E987D3F5-5E46-4538-A19F-3BD02D81192F}" type="pres">
      <dgm:prSet presAssocID="{C635B252-67DF-4AEF-8A0A-A27B81B70F14}" presName="hierChild4" presStyleCnt="0"/>
      <dgm:spPr/>
    </dgm:pt>
    <dgm:pt modelId="{72144B7B-5B79-4BB5-93A9-9E5AF0A6C525}" type="pres">
      <dgm:prSet presAssocID="{C635B252-67DF-4AEF-8A0A-A27B81B70F14}" presName="hierChild5" presStyleCnt="0"/>
      <dgm:spPr/>
    </dgm:pt>
    <dgm:pt modelId="{D88FB2BF-D605-4B9C-B50D-0AE6A7A7D04D}" type="pres">
      <dgm:prSet presAssocID="{D5C0D984-7208-4CBA-974D-1F7365CEA5AF}" presName="hierChild3" presStyleCnt="0"/>
      <dgm:spPr/>
    </dgm:pt>
    <dgm:pt modelId="{584FC5E3-0086-4B50-BD76-0574CDD91B13}" type="pres">
      <dgm:prSet presAssocID="{151A6AFF-E646-43F8-900D-CD8F5E02BAE3}" presName="Name101" presStyleLbl="parChTrans1D2" presStyleIdx="3" presStyleCnt="4"/>
      <dgm:spPr/>
    </dgm:pt>
    <dgm:pt modelId="{1B6E5219-CF76-4AB2-A3C0-4A04F870C763}" type="pres">
      <dgm:prSet presAssocID="{403ED645-36DD-4619-97F3-90A0D0676334}" presName="hierRoot3" presStyleCnt="0">
        <dgm:presLayoutVars>
          <dgm:hierBranch val="init"/>
        </dgm:presLayoutVars>
      </dgm:prSet>
      <dgm:spPr/>
    </dgm:pt>
    <dgm:pt modelId="{0B76F45A-CA1F-4363-93D1-12F117BC951D}" type="pres">
      <dgm:prSet presAssocID="{403ED645-36DD-4619-97F3-90A0D0676334}" presName="rootComposite3" presStyleCnt="0"/>
      <dgm:spPr/>
    </dgm:pt>
    <dgm:pt modelId="{F5F9EB17-E9A2-4F0B-8EEF-120C1E1B4C41}" type="pres">
      <dgm:prSet presAssocID="{403ED645-36DD-4619-97F3-90A0D0676334}" presName="rootText3" presStyleLbl="alignAcc1" presStyleIdx="0" presStyleCnt="0">
        <dgm:presLayoutVars>
          <dgm:chPref val="3"/>
        </dgm:presLayoutVars>
      </dgm:prSet>
      <dgm:spPr/>
    </dgm:pt>
    <dgm:pt modelId="{E22B409D-595E-499D-A773-AE2B1DC7A487}" type="pres">
      <dgm:prSet presAssocID="{403ED645-36DD-4619-97F3-90A0D0676334}" presName="topArc3" presStyleLbl="parChTrans1D1" presStyleIdx="14" presStyleCnt="16"/>
      <dgm:spPr/>
    </dgm:pt>
    <dgm:pt modelId="{6C978A0C-BFC2-4C04-869D-C50F43B8F35F}" type="pres">
      <dgm:prSet presAssocID="{403ED645-36DD-4619-97F3-90A0D0676334}" presName="bottomArc3" presStyleLbl="parChTrans1D1" presStyleIdx="15" presStyleCnt="16"/>
      <dgm:spPr/>
    </dgm:pt>
    <dgm:pt modelId="{4685A676-71E8-4DF8-905E-E510B6882CA7}" type="pres">
      <dgm:prSet presAssocID="{403ED645-36DD-4619-97F3-90A0D0676334}" presName="topConnNode3" presStyleLbl="asst1" presStyleIdx="0" presStyleCnt="0"/>
      <dgm:spPr/>
    </dgm:pt>
    <dgm:pt modelId="{0C9EC13A-549F-4C69-BB12-1DAF9E554B80}" type="pres">
      <dgm:prSet presAssocID="{403ED645-36DD-4619-97F3-90A0D0676334}" presName="hierChild6" presStyleCnt="0"/>
      <dgm:spPr/>
    </dgm:pt>
    <dgm:pt modelId="{5509A4EF-300E-4F89-A048-849E58A844D3}" type="pres">
      <dgm:prSet presAssocID="{403ED645-36DD-4619-97F3-90A0D0676334}" presName="hierChild7" presStyleCnt="0"/>
      <dgm:spPr/>
    </dgm:pt>
  </dgm:ptLst>
  <dgm:cxnLst>
    <dgm:cxn modelId="{AACA2C09-0AF3-401D-AFB1-812539626269}" srcId="{827854FC-6EE6-424E-96C3-E6B5CB495631}" destId="{8C1A8B5D-197F-4364-8E9D-F370ACDEE21C}" srcOrd="2" destOrd="0" parTransId="{EED11077-363C-467D-A77E-A8965CD926B6}" sibTransId="{362AA9A9-240E-448E-B27E-29DDB6E84726}"/>
    <dgm:cxn modelId="{2702D117-FA60-473C-8A47-299B1967DF82}" type="presOf" srcId="{5EE31A62-7FA1-4544-BF3F-EF1C2FF576B1}" destId="{7D34C5DC-8DAD-4D0A-99C7-9FB8E0385BEA}" srcOrd="0" destOrd="0" presId="urn:microsoft.com/office/officeart/2008/layout/HalfCircleOrganizationChart"/>
    <dgm:cxn modelId="{BCA3E123-0493-4CA8-994C-538FC21E319B}" type="presOf" srcId="{820C79AE-6BFC-48BE-8B42-FB65629C5D7C}" destId="{AA373F83-D9BE-4F96-A8A8-208092C6DB58}" srcOrd="0" destOrd="0" presId="urn:microsoft.com/office/officeart/2008/layout/HalfCircleOrganizationChart"/>
    <dgm:cxn modelId="{E8ED4024-8EF1-429C-83CE-EC3C0C522DF1}" type="presOf" srcId="{82517BED-F112-421A-90D4-DDA1116B7780}" destId="{697DF233-29C8-4859-9A79-BE05C30F1ACD}" srcOrd="0" destOrd="0" presId="urn:microsoft.com/office/officeart/2008/layout/HalfCircleOrganizationChart"/>
    <dgm:cxn modelId="{FBBCD728-1B5D-4E05-AEDF-EC374D6A4F22}" srcId="{D5C0D984-7208-4CBA-974D-1F7365CEA5AF}" destId="{7E020FCB-6082-4123-8B54-266E3CD77AD3}" srcOrd="2" destOrd="0" parTransId="{ACAC07AE-E176-4ABB-8EA6-392AEED486A9}" sibTransId="{2949C0E8-A7B6-4AB0-AC6F-82525300F303}"/>
    <dgm:cxn modelId="{0EBD592A-558F-4F3D-9E51-B735679D0428}" type="presOf" srcId="{403ED645-36DD-4619-97F3-90A0D0676334}" destId="{F5F9EB17-E9A2-4F0B-8EEF-120C1E1B4C41}" srcOrd="0" destOrd="0" presId="urn:microsoft.com/office/officeart/2008/layout/HalfCircleOrganizationChart"/>
    <dgm:cxn modelId="{15FB0A35-B534-45E0-AB0E-2582C5F3ABBA}" type="presOf" srcId="{827854FC-6EE6-424E-96C3-E6B5CB495631}" destId="{1E37829D-EC27-49DE-9002-653259AE7407}" srcOrd="0" destOrd="0" presId="urn:microsoft.com/office/officeart/2008/layout/HalfCircleOrganizationChart"/>
    <dgm:cxn modelId="{FB5C745E-31C1-4065-AE43-25F6FA74E3FB}" type="presOf" srcId="{ACAC07AE-E176-4ABB-8EA6-392AEED486A9}" destId="{4FC3E37A-C7FE-45FC-9BA5-F553924ACD46}" srcOrd="0" destOrd="0" presId="urn:microsoft.com/office/officeart/2008/layout/HalfCircleOrganizationChart"/>
    <dgm:cxn modelId="{8A768D5E-53DA-478B-848E-7841D03368A2}" type="presOf" srcId="{0BB0871F-8ABA-4349-B9CD-A7B021F1E6F8}" destId="{31F5B551-2A3F-4152-B495-3E31F5B22EE1}" srcOrd="0" destOrd="0" presId="urn:microsoft.com/office/officeart/2008/layout/HalfCircleOrganizationChart"/>
    <dgm:cxn modelId="{9FCB0E48-D66E-46F6-BD8E-D76487906766}" type="presOf" srcId="{820C79AE-6BFC-48BE-8B42-FB65629C5D7C}" destId="{63FE92DB-9986-4396-B323-FD32973DEA51}" srcOrd="1" destOrd="0" presId="urn:microsoft.com/office/officeart/2008/layout/HalfCircleOrganizationChart"/>
    <dgm:cxn modelId="{B95C1569-DF55-4D58-B1F7-6516BC5CD3AC}" type="presOf" srcId="{403ED645-36DD-4619-97F3-90A0D0676334}" destId="{4685A676-71E8-4DF8-905E-E510B6882CA7}" srcOrd="1" destOrd="0" presId="urn:microsoft.com/office/officeart/2008/layout/HalfCircleOrganizationChart"/>
    <dgm:cxn modelId="{1FCE5369-EF5E-4269-82B8-1C55B36709EB}" type="presOf" srcId="{645563CB-172C-40AB-A388-CB45306CF232}" destId="{1365C13F-1BEC-4FB3-8B5B-603B125CAC77}" srcOrd="0" destOrd="0" presId="urn:microsoft.com/office/officeart/2008/layout/HalfCircleOrganizationChart"/>
    <dgm:cxn modelId="{0E094751-9120-48F6-B63B-68CAEDE365D4}" srcId="{5EE31A62-7FA1-4544-BF3F-EF1C2FF576B1}" destId="{D5C0D984-7208-4CBA-974D-1F7365CEA5AF}" srcOrd="0" destOrd="0" parTransId="{5A960397-093F-47B9-8CD9-3948D5FDB8B6}" sibTransId="{9B999828-D70E-41E3-9D94-621A21D8CCD7}"/>
    <dgm:cxn modelId="{010E5951-026A-431D-AFB6-AA9228A83B03}" type="presOf" srcId="{141A5E24-D125-4083-B474-0CF929D9B452}" destId="{90C7AE39-E365-48B0-9C06-901194965DD7}" srcOrd="0" destOrd="0" presId="urn:microsoft.com/office/officeart/2008/layout/HalfCircleOrganizationChart"/>
    <dgm:cxn modelId="{708CA952-DDBA-4A67-9F95-BA1603E2D2DB}" type="presOf" srcId="{8C1A8B5D-197F-4364-8E9D-F370ACDEE21C}" destId="{249C52DB-870E-4362-9037-AD803DC529DB}" srcOrd="1" destOrd="0" presId="urn:microsoft.com/office/officeart/2008/layout/HalfCircleOrganizationChart"/>
    <dgm:cxn modelId="{A94F2475-A6AF-4FD6-B5D5-95ED5F1E9A1A}" type="presOf" srcId="{7E020FCB-6082-4123-8B54-266E3CD77AD3}" destId="{8697832A-0B8D-46D5-9AE8-D9E2F09E2565}" srcOrd="1" destOrd="0" presId="urn:microsoft.com/office/officeart/2008/layout/HalfCircleOrganizationChart"/>
    <dgm:cxn modelId="{3133A775-9F77-4DB4-A045-763CEC49D109}" type="presOf" srcId="{EED11077-363C-467D-A77E-A8965CD926B6}" destId="{3DD6027E-3070-424A-8AC1-259F1F8920D3}" srcOrd="0" destOrd="0" presId="urn:microsoft.com/office/officeart/2008/layout/HalfCircleOrganizationChart"/>
    <dgm:cxn modelId="{DC413858-E0A6-4544-AE5A-23100B049E28}" srcId="{D5C0D984-7208-4CBA-974D-1F7365CEA5AF}" destId="{403ED645-36DD-4619-97F3-90A0D0676334}" srcOrd="0" destOrd="0" parTransId="{151A6AFF-E646-43F8-900D-CD8F5E02BAE3}" sibTransId="{EFE40ABD-C423-4682-B775-3DBDD1BE7807}"/>
    <dgm:cxn modelId="{9BDDA558-4807-4328-9601-849B74A55290}" type="presOf" srcId="{151A6AFF-E646-43F8-900D-CD8F5E02BAE3}" destId="{584FC5E3-0086-4B50-BD76-0574CDD91B13}" srcOrd="0" destOrd="0" presId="urn:microsoft.com/office/officeart/2008/layout/HalfCircleOrganizationChart"/>
    <dgm:cxn modelId="{C05E555A-22FA-4109-ADE0-7AC3DEAFE761}" srcId="{827854FC-6EE6-424E-96C3-E6B5CB495631}" destId="{820C79AE-6BFC-48BE-8B42-FB65629C5D7C}" srcOrd="1" destOrd="0" parTransId="{141A5E24-D125-4083-B474-0CF929D9B452}" sibTransId="{BBD8AB80-09AE-4B94-A007-6D05CC2AD01B}"/>
    <dgm:cxn modelId="{A4578581-C5BA-4BD0-A1C1-4B5BF33FECCB}" type="presOf" srcId="{8F3D1E72-AE5E-4C77-8AC2-DF16094BB631}" destId="{3A46CC33-DB72-4347-97E8-937975D45616}" srcOrd="0" destOrd="0" presId="urn:microsoft.com/office/officeart/2008/layout/HalfCircleOrganizationChart"/>
    <dgm:cxn modelId="{2914DB85-2647-40BD-BD23-F76C4FDD6481}" type="presOf" srcId="{645563CB-172C-40AB-A388-CB45306CF232}" destId="{6B90FE4C-A119-4F5C-9BAF-012A536BB65B}" srcOrd="1" destOrd="0" presId="urn:microsoft.com/office/officeart/2008/layout/HalfCircleOrganizationChart"/>
    <dgm:cxn modelId="{27D74D89-EB31-418B-9D33-DA855C05053A}" srcId="{827854FC-6EE6-424E-96C3-E6B5CB495631}" destId="{645563CB-172C-40AB-A388-CB45306CF232}" srcOrd="0" destOrd="0" parTransId="{8F3D1E72-AE5E-4C77-8AC2-DF16094BB631}" sibTransId="{0B160235-DB83-4161-A357-F28F077D5A2F}"/>
    <dgm:cxn modelId="{2D4BA097-96E8-484E-90B5-FFA6C998AECC}" srcId="{D5C0D984-7208-4CBA-974D-1F7365CEA5AF}" destId="{C635B252-67DF-4AEF-8A0A-A27B81B70F14}" srcOrd="3" destOrd="0" parTransId="{82517BED-F112-421A-90D4-DDA1116B7780}" sibTransId="{D0B19492-6693-4D46-88B8-B62FA0A70A89}"/>
    <dgm:cxn modelId="{430E4EA0-ABE2-4C1B-900A-073694B87F67}" type="presOf" srcId="{C635B252-67DF-4AEF-8A0A-A27B81B70F14}" destId="{8072D158-A606-4C65-9A6A-F83FF99CAA79}" srcOrd="0" destOrd="0" presId="urn:microsoft.com/office/officeart/2008/layout/HalfCircleOrganizationChart"/>
    <dgm:cxn modelId="{1271C5BC-D246-4123-8B59-05BC835DDACD}" type="presOf" srcId="{827854FC-6EE6-424E-96C3-E6B5CB495631}" destId="{AA7C452A-7523-432E-8F84-0255231E43AD}" srcOrd="1" destOrd="0" presId="urn:microsoft.com/office/officeart/2008/layout/HalfCircleOrganizationChart"/>
    <dgm:cxn modelId="{493553C2-0F0E-4D87-8619-30387AFF9480}" type="presOf" srcId="{C635B252-67DF-4AEF-8A0A-A27B81B70F14}" destId="{D8903819-B303-4DDC-A58E-541E6D712A44}" srcOrd="1" destOrd="0" presId="urn:microsoft.com/office/officeart/2008/layout/HalfCircleOrganizationChart"/>
    <dgm:cxn modelId="{E3C991C3-4E25-442A-81B2-F8DBD8D73C12}" srcId="{D5C0D984-7208-4CBA-974D-1F7365CEA5AF}" destId="{827854FC-6EE6-424E-96C3-E6B5CB495631}" srcOrd="1" destOrd="0" parTransId="{0BB0871F-8ABA-4349-B9CD-A7B021F1E6F8}" sibTransId="{7B37BF03-C2E5-4724-83BB-4EB47EC45775}"/>
    <dgm:cxn modelId="{441FA8E2-BF5C-42BA-91AB-5D143B64D6E7}" type="presOf" srcId="{7E020FCB-6082-4123-8B54-266E3CD77AD3}" destId="{29151942-06EA-4CE8-BBE6-CE6CF9236478}" srcOrd="0" destOrd="0" presId="urn:microsoft.com/office/officeart/2008/layout/HalfCircleOrganizationChart"/>
    <dgm:cxn modelId="{093B5EE5-AD5D-42A2-8634-B5AFE781BD4C}" type="presOf" srcId="{8C1A8B5D-197F-4364-8E9D-F370ACDEE21C}" destId="{348B994E-11A1-42E5-82A5-67E883454223}" srcOrd="0" destOrd="0" presId="urn:microsoft.com/office/officeart/2008/layout/HalfCircleOrganizationChart"/>
    <dgm:cxn modelId="{388897EA-E3C7-48CB-A22A-B66179F84A91}" type="presOf" srcId="{D5C0D984-7208-4CBA-974D-1F7365CEA5AF}" destId="{A085ECE5-859F-42C2-88A5-FD091F0596CC}" srcOrd="1" destOrd="0" presId="urn:microsoft.com/office/officeart/2008/layout/HalfCircleOrganizationChart"/>
    <dgm:cxn modelId="{CC1711FD-574B-414C-B235-CB9526693B45}" type="presOf" srcId="{D5C0D984-7208-4CBA-974D-1F7365CEA5AF}" destId="{3BDFA02A-DB8B-4672-91E3-81033D877E18}" srcOrd="0" destOrd="0" presId="urn:microsoft.com/office/officeart/2008/layout/HalfCircleOrganizationChart"/>
    <dgm:cxn modelId="{F5791340-540F-44C8-8D3F-FB95EDB5DFE7}" type="presParOf" srcId="{7D34C5DC-8DAD-4D0A-99C7-9FB8E0385BEA}" destId="{9951F28E-0F44-4966-9E08-EBB53C499ACC}" srcOrd="0" destOrd="0" presId="urn:microsoft.com/office/officeart/2008/layout/HalfCircleOrganizationChart"/>
    <dgm:cxn modelId="{F27E102A-6C3E-4BB3-B1B6-6382ADD20ABD}" type="presParOf" srcId="{9951F28E-0F44-4966-9E08-EBB53C499ACC}" destId="{22CF911A-6EEB-459C-AE2B-F8BA9F47C60F}" srcOrd="0" destOrd="0" presId="urn:microsoft.com/office/officeart/2008/layout/HalfCircleOrganizationChart"/>
    <dgm:cxn modelId="{AC844B3B-B666-4939-8BC7-FB8172C48B7A}" type="presParOf" srcId="{22CF911A-6EEB-459C-AE2B-F8BA9F47C60F}" destId="{3BDFA02A-DB8B-4672-91E3-81033D877E18}" srcOrd="0" destOrd="0" presId="urn:microsoft.com/office/officeart/2008/layout/HalfCircleOrganizationChart"/>
    <dgm:cxn modelId="{FCABAC1C-4E17-41F6-B31F-C67FD6ACEE2F}" type="presParOf" srcId="{22CF911A-6EEB-459C-AE2B-F8BA9F47C60F}" destId="{031A3731-83D9-427B-9C78-1EE009EDE702}" srcOrd="1" destOrd="0" presId="urn:microsoft.com/office/officeart/2008/layout/HalfCircleOrganizationChart"/>
    <dgm:cxn modelId="{5A51BD0F-39D6-4340-8B78-178E0EB13589}" type="presParOf" srcId="{22CF911A-6EEB-459C-AE2B-F8BA9F47C60F}" destId="{7FB2F1F6-AD51-4061-A5B5-C5B2ABCC8CF0}" srcOrd="2" destOrd="0" presId="urn:microsoft.com/office/officeart/2008/layout/HalfCircleOrganizationChart"/>
    <dgm:cxn modelId="{9A5450DF-EE1D-463B-99A6-B7975B2695AB}" type="presParOf" srcId="{22CF911A-6EEB-459C-AE2B-F8BA9F47C60F}" destId="{A085ECE5-859F-42C2-88A5-FD091F0596CC}" srcOrd="3" destOrd="0" presId="urn:microsoft.com/office/officeart/2008/layout/HalfCircleOrganizationChart"/>
    <dgm:cxn modelId="{2BBC2F75-7C52-49D2-9727-7CF028840269}" type="presParOf" srcId="{9951F28E-0F44-4966-9E08-EBB53C499ACC}" destId="{C78E4749-8738-47DC-A7F5-DAFF7DACEB15}" srcOrd="1" destOrd="0" presId="urn:microsoft.com/office/officeart/2008/layout/HalfCircleOrganizationChart"/>
    <dgm:cxn modelId="{5EE336AA-D29C-4D6F-90EE-6E9B3A17C86C}" type="presParOf" srcId="{C78E4749-8738-47DC-A7F5-DAFF7DACEB15}" destId="{31F5B551-2A3F-4152-B495-3E31F5B22EE1}" srcOrd="0" destOrd="0" presId="urn:microsoft.com/office/officeart/2008/layout/HalfCircleOrganizationChart"/>
    <dgm:cxn modelId="{A9BC650C-FE4D-499A-B13B-20FFBDFE3F3C}" type="presParOf" srcId="{C78E4749-8738-47DC-A7F5-DAFF7DACEB15}" destId="{8B4D410E-A8AB-49B4-8059-1F2D709A621F}" srcOrd="1" destOrd="0" presId="urn:microsoft.com/office/officeart/2008/layout/HalfCircleOrganizationChart"/>
    <dgm:cxn modelId="{E949988F-6A0A-4398-AE19-0A899E4A7CB9}" type="presParOf" srcId="{8B4D410E-A8AB-49B4-8059-1F2D709A621F}" destId="{73900D38-D0DC-435A-8A3F-464ABA769DD5}" srcOrd="0" destOrd="0" presId="urn:microsoft.com/office/officeart/2008/layout/HalfCircleOrganizationChart"/>
    <dgm:cxn modelId="{7A0C2086-2AAF-4882-A1B1-33679919DD54}" type="presParOf" srcId="{73900D38-D0DC-435A-8A3F-464ABA769DD5}" destId="{1E37829D-EC27-49DE-9002-653259AE7407}" srcOrd="0" destOrd="0" presId="urn:microsoft.com/office/officeart/2008/layout/HalfCircleOrganizationChart"/>
    <dgm:cxn modelId="{C02D73C9-BB5F-4940-BA82-4B764EE86F9E}" type="presParOf" srcId="{73900D38-D0DC-435A-8A3F-464ABA769DD5}" destId="{FE65588C-D3B4-4098-85AF-9280A742726C}" srcOrd="1" destOrd="0" presId="urn:microsoft.com/office/officeart/2008/layout/HalfCircleOrganizationChart"/>
    <dgm:cxn modelId="{BB11D8AB-8687-4E1F-9124-0FE7C9BEDC13}" type="presParOf" srcId="{73900D38-D0DC-435A-8A3F-464ABA769DD5}" destId="{B61C0362-3E07-48B3-8968-7AF467363CD5}" srcOrd="2" destOrd="0" presId="urn:microsoft.com/office/officeart/2008/layout/HalfCircleOrganizationChart"/>
    <dgm:cxn modelId="{78006A8F-4E3D-4844-8C1F-7E552ACCD815}" type="presParOf" srcId="{73900D38-D0DC-435A-8A3F-464ABA769DD5}" destId="{AA7C452A-7523-432E-8F84-0255231E43AD}" srcOrd="3" destOrd="0" presId="urn:microsoft.com/office/officeart/2008/layout/HalfCircleOrganizationChart"/>
    <dgm:cxn modelId="{DAF48C25-491F-4026-A9E2-8C45DA40EC83}" type="presParOf" srcId="{8B4D410E-A8AB-49B4-8059-1F2D709A621F}" destId="{CE8AEB83-46F6-4316-A26C-F832F8F27FB7}" srcOrd="1" destOrd="0" presId="urn:microsoft.com/office/officeart/2008/layout/HalfCircleOrganizationChart"/>
    <dgm:cxn modelId="{8EA2703F-9386-4AA3-BC62-2A28D93FA98C}" type="presParOf" srcId="{CE8AEB83-46F6-4316-A26C-F832F8F27FB7}" destId="{3A46CC33-DB72-4347-97E8-937975D45616}" srcOrd="0" destOrd="0" presId="urn:microsoft.com/office/officeart/2008/layout/HalfCircleOrganizationChart"/>
    <dgm:cxn modelId="{4B264BE1-6509-4646-AA93-87F1145E4705}" type="presParOf" srcId="{CE8AEB83-46F6-4316-A26C-F832F8F27FB7}" destId="{F3D21E04-E1CB-4B9A-921B-AC38408D5E6B}" srcOrd="1" destOrd="0" presId="urn:microsoft.com/office/officeart/2008/layout/HalfCircleOrganizationChart"/>
    <dgm:cxn modelId="{27D00DE6-4623-44C8-961A-05B8E63C4A47}" type="presParOf" srcId="{F3D21E04-E1CB-4B9A-921B-AC38408D5E6B}" destId="{4F6E3A53-0F8D-4291-BBC9-A620335B9DFC}" srcOrd="0" destOrd="0" presId="urn:microsoft.com/office/officeart/2008/layout/HalfCircleOrganizationChart"/>
    <dgm:cxn modelId="{9AC1762B-7729-43A8-9E67-180537355058}" type="presParOf" srcId="{4F6E3A53-0F8D-4291-BBC9-A620335B9DFC}" destId="{1365C13F-1BEC-4FB3-8B5B-603B125CAC77}" srcOrd="0" destOrd="0" presId="urn:microsoft.com/office/officeart/2008/layout/HalfCircleOrganizationChart"/>
    <dgm:cxn modelId="{6B300527-2227-450B-B81C-35DA7A6A35B7}" type="presParOf" srcId="{4F6E3A53-0F8D-4291-BBC9-A620335B9DFC}" destId="{39B11BFF-95B3-4B42-9EF5-BA186EC509D4}" srcOrd="1" destOrd="0" presId="urn:microsoft.com/office/officeart/2008/layout/HalfCircleOrganizationChart"/>
    <dgm:cxn modelId="{346F6A2E-300A-4088-822E-A03FAE596997}" type="presParOf" srcId="{4F6E3A53-0F8D-4291-BBC9-A620335B9DFC}" destId="{13EF9000-24F6-4DFC-8445-5B13A375592B}" srcOrd="2" destOrd="0" presId="urn:microsoft.com/office/officeart/2008/layout/HalfCircleOrganizationChart"/>
    <dgm:cxn modelId="{3E24DFAA-2286-465C-8427-B8CD54E812BB}" type="presParOf" srcId="{4F6E3A53-0F8D-4291-BBC9-A620335B9DFC}" destId="{6B90FE4C-A119-4F5C-9BAF-012A536BB65B}" srcOrd="3" destOrd="0" presId="urn:microsoft.com/office/officeart/2008/layout/HalfCircleOrganizationChart"/>
    <dgm:cxn modelId="{25D6A9CB-991A-444B-9641-EDDA45D9AB27}" type="presParOf" srcId="{F3D21E04-E1CB-4B9A-921B-AC38408D5E6B}" destId="{D49BA274-E6B9-4891-AAEF-DC0F2CBA4781}" srcOrd="1" destOrd="0" presId="urn:microsoft.com/office/officeart/2008/layout/HalfCircleOrganizationChart"/>
    <dgm:cxn modelId="{2D9476EF-DC1A-4A24-ADC0-8F44829E9E40}" type="presParOf" srcId="{F3D21E04-E1CB-4B9A-921B-AC38408D5E6B}" destId="{B3E6F18A-79A6-484E-92FF-5B4EC4224775}" srcOrd="2" destOrd="0" presId="urn:microsoft.com/office/officeart/2008/layout/HalfCircleOrganizationChart"/>
    <dgm:cxn modelId="{4FFBAD99-6091-464F-BB62-6444C8DC29DF}" type="presParOf" srcId="{CE8AEB83-46F6-4316-A26C-F832F8F27FB7}" destId="{90C7AE39-E365-48B0-9C06-901194965DD7}" srcOrd="2" destOrd="0" presId="urn:microsoft.com/office/officeart/2008/layout/HalfCircleOrganizationChart"/>
    <dgm:cxn modelId="{E2B54797-A0A1-4B94-967A-C9BA78A4E61C}" type="presParOf" srcId="{CE8AEB83-46F6-4316-A26C-F832F8F27FB7}" destId="{C65CE9A5-9E5E-444E-9548-4755651AFF57}" srcOrd="3" destOrd="0" presId="urn:microsoft.com/office/officeart/2008/layout/HalfCircleOrganizationChart"/>
    <dgm:cxn modelId="{576C9411-71D8-417A-A987-89B153978AE2}" type="presParOf" srcId="{C65CE9A5-9E5E-444E-9548-4755651AFF57}" destId="{6E5E8FAD-823C-430B-90D3-2CB6B444F7E7}" srcOrd="0" destOrd="0" presId="urn:microsoft.com/office/officeart/2008/layout/HalfCircleOrganizationChart"/>
    <dgm:cxn modelId="{827AEA18-99AB-4845-8FE5-8E4C017E66C7}" type="presParOf" srcId="{6E5E8FAD-823C-430B-90D3-2CB6B444F7E7}" destId="{AA373F83-D9BE-4F96-A8A8-208092C6DB58}" srcOrd="0" destOrd="0" presId="urn:microsoft.com/office/officeart/2008/layout/HalfCircleOrganizationChart"/>
    <dgm:cxn modelId="{275DF8E5-3B2A-4AAD-BEA5-88E07E2AA612}" type="presParOf" srcId="{6E5E8FAD-823C-430B-90D3-2CB6B444F7E7}" destId="{887BAC10-4886-4A40-A96E-046D1C36E07E}" srcOrd="1" destOrd="0" presId="urn:microsoft.com/office/officeart/2008/layout/HalfCircleOrganizationChart"/>
    <dgm:cxn modelId="{90E3CBEE-ED80-47CE-8816-8D6C50935057}" type="presParOf" srcId="{6E5E8FAD-823C-430B-90D3-2CB6B444F7E7}" destId="{C8C835DD-7677-421B-BCC7-FE9EE8A9426B}" srcOrd="2" destOrd="0" presId="urn:microsoft.com/office/officeart/2008/layout/HalfCircleOrganizationChart"/>
    <dgm:cxn modelId="{AB585D79-F201-4DFA-A08C-84F09940400E}" type="presParOf" srcId="{6E5E8FAD-823C-430B-90D3-2CB6B444F7E7}" destId="{63FE92DB-9986-4396-B323-FD32973DEA51}" srcOrd="3" destOrd="0" presId="urn:microsoft.com/office/officeart/2008/layout/HalfCircleOrganizationChart"/>
    <dgm:cxn modelId="{00719110-29D0-4501-8EE8-FD29B241C767}" type="presParOf" srcId="{C65CE9A5-9E5E-444E-9548-4755651AFF57}" destId="{10BC6FD5-AE37-448E-A756-5CECACD32166}" srcOrd="1" destOrd="0" presId="urn:microsoft.com/office/officeart/2008/layout/HalfCircleOrganizationChart"/>
    <dgm:cxn modelId="{90EC9BE4-BA53-489B-940F-5D70A32DDD99}" type="presParOf" srcId="{C65CE9A5-9E5E-444E-9548-4755651AFF57}" destId="{458E036B-32D2-41CC-8B1D-D1EF52456E98}" srcOrd="2" destOrd="0" presId="urn:microsoft.com/office/officeart/2008/layout/HalfCircleOrganizationChart"/>
    <dgm:cxn modelId="{8C356206-0504-44B9-8C1A-899DA0DC95EA}" type="presParOf" srcId="{CE8AEB83-46F6-4316-A26C-F832F8F27FB7}" destId="{3DD6027E-3070-424A-8AC1-259F1F8920D3}" srcOrd="4" destOrd="0" presId="urn:microsoft.com/office/officeart/2008/layout/HalfCircleOrganizationChart"/>
    <dgm:cxn modelId="{BB1EF766-3B50-4573-834A-2F360A9DD50A}" type="presParOf" srcId="{CE8AEB83-46F6-4316-A26C-F832F8F27FB7}" destId="{BE3EDB4D-DD17-4A15-B455-848E3ECF3B28}" srcOrd="5" destOrd="0" presId="urn:microsoft.com/office/officeart/2008/layout/HalfCircleOrganizationChart"/>
    <dgm:cxn modelId="{DE88AA74-2EB7-496E-9180-66B5788DD647}" type="presParOf" srcId="{BE3EDB4D-DD17-4A15-B455-848E3ECF3B28}" destId="{530A61E2-D579-4FD3-BDDC-72AC19F478C4}" srcOrd="0" destOrd="0" presId="urn:microsoft.com/office/officeart/2008/layout/HalfCircleOrganizationChart"/>
    <dgm:cxn modelId="{DA5B71A9-7811-4E49-AA00-04B9421B6695}" type="presParOf" srcId="{530A61E2-D579-4FD3-BDDC-72AC19F478C4}" destId="{348B994E-11A1-42E5-82A5-67E883454223}" srcOrd="0" destOrd="0" presId="urn:microsoft.com/office/officeart/2008/layout/HalfCircleOrganizationChart"/>
    <dgm:cxn modelId="{531F9283-C3C6-44F7-9076-239D085E5B3F}" type="presParOf" srcId="{530A61E2-D579-4FD3-BDDC-72AC19F478C4}" destId="{9292568B-8E0B-4E0A-B07B-C7B1B324E6FE}" srcOrd="1" destOrd="0" presId="urn:microsoft.com/office/officeart/2008/layout/HalfCircleOrganizationChart"/>
    <dgm:cxn modelId="{B29C569A-477A-4350-B602-678A98633E2A}" type="presParOf" srcId="{530A61E2-D579-4FD3-BDDC-72AC19F478C4}" destId="{669C39A1-AD00-4FEB-9F59-A5C37D870487}" srcOrd="2" destOrd="0" presId="urn:microsoft.com/office/officeart/2008/layout/HalfCircleOrganizationChart"/>
    <dgm:cxn modelId="{5C3F3514-DF98-4589-A0C3-3A2E04A9408D}" type="presParOf" srcId="{530A61E2-D579-4FD3-BDDC-72AC19F478C4}" destId="{249C52DB-870E-4362-9037-AD803DC529DB}" srcOrd="3" destOrd="0" presId="urn:microsoft.com/office/officeart/2008/layout/HalfCircleOrganizationChart"/>
    <dgm:cxn modelId="{6270E0A3-D958-445E-91A6-1900D953BE0E}" type="presParOf" srcId="{BE3EDB4D-DD17-4A15-B455-848E3ECF3B28}" destId="{7065CF9E-0D69-4834-88C3-B8FB12C92D2C}" srcOrd="1" destOrd="0" presId="urn:microsoft.com/office/officeart/2008/layout/HalfCircleOrganizationChart"/>
    <dgm:cxn modelId="{CD9ABAF2-591E-4583-9EB7-9E1E3E89F87D}" type="presParOf" srcId="{BE3EDB4D-DD17-4A15-B455-848E3ECF3B28}" destId="{6AE06245-593F-4490-9659-D9A9DACCD221}" srcOrd="2" destOrd="0" presId="urn:microsoft.com/office/officeart/2008/layout/HalfCircleOrganizationChart"/>
    <dgm:cxn modelId="{D6E38F35-C9ED-41E6-AD2D-10BF2662A12E}" type="presParOf" srcId="{8B4D410E-A8AB-49B4-8059-1F2D709A621F}" destId="{2B229608-F9F9-4C33-BB58-04D078124094}" srcOrd="2" destOrd="0" presId="urn:microsoft.com/office/officeart/2008/layout/HalfCircleOrganizationChart"/>
    <dgm:cxn modelId="{6786BE35-BC81-40A9-A43B-0892CA77B56F}" type="presParOf" srcId="{C78E4749-8738-47DC-A7F5-DAFF7DACEB15}" destId="{4FC3E37A-C7FE-45FC-9BA5-F553924ACD46}" srcOrd="2" destOrd="0" presId="urn:microsoft.com/office/officeart/2008/layout/HalfCircleOrganizationChart"/>
    <dgm:cxn modelId="{3F195CB1-0224-40C9-8806-EAE55171675B}" type="presParOf" srcId="{C78E4749-8738-47DC-A7F5-DAFF7DACEB15}" destId="{28FF40FC-9D2A-4DF5-A232-52F03308ACB4}" srcOrd="3" destOrd="0" presId="urn:microsoft.com/office/officeart/2008/layout/HalfCircleOrganizationChart"/>
    <dgm:cxn modelId="{D1F4E25F-0943-445D-BB46-8B87A93878A0}" type="presParOf" srcId="{28FF40FC-9D2A-4DF5-A232-52F03308ACB4}" destId="{21F330B1-6173-497B-948B-D02586D8F83A}" srcOrd="0" destOrd="0" presId="urn:microsoft.com/office/officeart/2008/layout/HalfCircleOrganizationChart"/>
    <dgm:cxn modelId="{46A2FB05-D0C3-4A87-AD8F-E0DEE03F04D5}" type="presParOf" srcId="{21F330B1-6173-497B-948B-D02586D8F83A}" destId="{29151942-06EA-4CE8-BBE6-CE6CF9236478}" srcOrd="0" destOrd="0" presId="urn:microsoft.com/office/officeart/2008/layout/HalfCircleOrganizationChart"/>
    <dgm:cxn modelId="{72070855-7E47-4D48-8CBA-400814FE6843}" type="presParOf" srcId="{21F330B1-6173-497B-948B-D02586D8F83A}" destId="{C424CF07-C41E-4357-B25A-BC26C2EC112F}" srcOrd="1" destOrd="0" presId="urn:microsoft.com/office/officeart/2008/layout/HalfCircleOrganizationChart"/>
    <dgm:cxn modelId="{A035E7BB-8039-4729-B9AE-A9643FE1AD11}" type="presParOf" srcId="{21F330B1-6173-497B-948B-D02586D8F83A}" destId="{83A2D3CD-5051-47AC-BEFC-4F23D983CE0C}" srcOrd="2" destOrd="0" presId="urn:microsoft.com/office/officeart/2008/layout/HalfCircleOrganizationChart"/>
    <dgm:cxn modelId="{89D40A77-414C-4EC7-A1F0-B449B5BA1CED}" type="presParOf" srcId="{21F330B1-6173-497B-948B-D02586D8F83A}" destId="{8697832A-0B8D-46D5-9AE8-D9E2F09E2565}" srcOrd="3" destOrd="0" presId="urn:microsoft.com/office/officeart/2008/layout/HalfCircleOrganizationChart"/>
    <dgm:cxn modelId="{C85FD178-6110-4C2F-A245-3A45E37B7CFB}" type="presParOf" srcId="{28FF40FC-9D2A-4DF5-A232-52F03308ACB4}" destId="{DC104E35-3A09-46CD-B2A7-F15148908D3A}" srcOrd="1" destOrd="0" presId="urn:microsoft.com/office/officeart/2008/layout/HalfCircleOrganizationChart"/>
    <dgm:cxn modelId="{69EB9086-3B3F-4678-B1CA-C33B022F5A2A}" type="presParOf" srcId="{28FF40FC-9D2A-4DF5-A232-52F03308ACB4}" destId="{19AD4F47-085F-44DA-9BDC-5360E4891D25}" srcOrd="2" destOrd="0" presId="urn:microsoft.com/office/officeart/2008/layout/HalfCircleOrganizationChart"/>
    <dgm:cxn modelId="{F41CBEF0-8A94-4DC4-AF19-3EFCBE613E91}" type="presParOf" srcId="{C78E4749-8738-47DC-A7F5-DAFF7DACEB15}" destId="{697DF233-29C8-4859-9A79-BE05C30F1ACD}" srcOrd="4" destOrd="0" presId="urn:microsoft.com/office/officeart/2008/layout/HalfCircleOrganizationChart"/>
    <dgm:cxn modelId="{8CCCAD95-F1C3-4F61-801F-186B93FABDE0}" type="presParOf" srcId="{C78E4749-8738-47DC-A7F5-DAFF7DACEB15}" destId="{EF3A6AE6-824B-42C9-87D1-40F64E53DD01}" srcOrd="5" destOrd="0" presId="urn:microsoft.com/office/officeart/2008/layout/HalfCircleOrganizationChart"/>
    <dgm:cxn modelId="{8230C616-70F6-4901-86DD-AB576E565E32}" type="presParOf" srcId="{EF3A6AE6-824B-42C9-87D1-40F64E53DD01}" destId="{83F28163-A572-49E8-B633-7A4FBA05F5AC}" srcOrd="0" destOrd="0" presId="urn:microsoft.com/office/officeart/2008/layout/HalfCircleOrganizationChart"/>
    <dgm:cxn modelId="{6186DC4A-6F98-422F-8B45-5699CFB1EA97}" type="presParOf" srcId="{83F28163-A572-49E8-B633-7A4FBA05F5AC}" destId="{8072D158-A606-4C65-9A6A-F83FF99CAA79}" srcOrd="0" destOrd="0" presId="urn:microsoft.com/office/officeart/2008/layout/HalfCircleOrganizationChart"/>
    <dgm:cxn modelId="{89CB15AA-4692-4BE9-B752-0C92B1811219}" type="presParOf" srcId="{83F28163-A572-49E8-B633-7A4FBA05F5AC}" destId="{3231CA43-1775-4CB6-A11C-1E1E0115CE6D}" srcOrd="1" destOrd="0" presId="urn:microsoft.com/office/officeart/2008/layout/HalfCircleOrganizationChart"/>
    <dgm:cxn modelId="{1614F430-0C2F-49BB-B9F0-F9FB46D9AA53}" type="presParOf" srcId="{83F28163-A572-49E8-B633-7A4FBA05F5AC}" destId="{DDD587EA-3970-4703-B40B-5C52DE85CD9C}" srcOrd="2" destOrd="0" presId="urn:microsoft.com/office/officeart/2008/layout/HalfCircleOrganizationChart"/>
    <dgm:cxn modelId="{56EFCCAC-B544-406D-825E-99D081A36BEF}" type="presParOf" srcId="{83F28163-A572-49E8-B633-7A4FBA05F5AC}" destId="{D8903819-B303-4DDC-A58E-541E6D712A44}" srcOrd="3" destOrd="0" presId="urn:microsoft.com/office/officeart/2008/layout/HalfCircleOrganizationChart"/>
    <dgm:cxn modelId="{DDD0B7AC-0921-40B5-A8E2-23C07845809D}" type="presParOf" srcId="{EF3A6AE6-824B-42C9-87D1-40F64E53DD01}" destId="{E987D3F5-5E46-4538-A19F-3BD02D81192F}" srcOrd="1" destOrd="0" presId="urn:microsoft.com/office/officeart/2008/layout/HalfCircleOrganizationChart"/>
    <dgm:cxn modelId="{4B31E1E3-E25F-4900-B008-C335B3A109DC}" type="presParOf" srcId="{EF3A6AE6-824B-42C9-87D1-40F64E53DD01}" destId="{72144B7B-5B79-4BB5-93A9-9E5AF0A6C525}" srcOrd="2" destOrd="0" presId="urn:microsoft.com/office/officeart/2008/layout/HalfCircleOrganizationChart"/>
    <dgm:cxn modelId="{17A2DC30-73C5-47D1-9FD3-6E9A8236B82D}" type="presParOf" srcId="{9951F28E-0F44-4966-9E08-EBB53C499ACC}" destId="{D88FB2BF-D605-4B9C-B50D-0AE6A7A7D04D}" srcOrd="2" destOrd="0" presId="urn:microsoft.com/office/officeart/2008/layout/HalfCircleOrganizationChart"/>
    <dgm:cxn modelId="{8A755A61-1910-4FFC-9241-E5DD3126272E}" type="presParOf" srcId="{D88FB2BF-D605-4B9C-B50D-0AE6A7A7D04D}" destId="{584FC5E3-0086-4B50-BD76-0574CDD91B13}" srcOrd="0" destOrd="0" presId="urn:microsoft.com/office/officeart/2008/layout/HalfCircleOrganizationChart"/>
    <dgm:cxn modelId="{A2FC61EF-15DA-409E-8AE1-48B60201328A}" type="presParOf" srcId="{D88FB2BF-D605-4B9C-B50D-0AE6A7A7D04D}" destId="{1B6E5219-CF76-4AB2-A3C0-4A04F870C763}" srcOrd="1" destOrd="0" presId="urn:microsoft.com/office/officeart/2008/layout/HalfCircleOrganizationChart"/>
    <dgm:cxn modelId="{2A617799-03D2-4CE4-A6DB-50D14DFBE006}" type="presParOf" srcId="{1B6E5219-CF76-4AB2-A3C0-4A04F870C763}" destId="{0B76F45A-CA1F-4363-93D1-12F117BC951D}" srcOrd="0" destOrd="0" presId="urn:microsoft.com/office/officeart/2008/layout/HalfCircleOrganizationChart"/>
    <dgm:cxn modelId="{0E6DF57A-4680-462A-9109-C51C9A3EC239}" type="presParOf" srcId="{0B76F45A-CA1F-4363-93D1-12F117BC951D}" destId="{F5F9EB17-E9A2-4F0B-8EEF-120C1E1B4C41}" srcOrd="0" destOrd="0" presId="urn:microsoft.com/office/officeart/2008/layout/HalfCircleOrganizationChart"/>
    <dgm:cxn modelId="{848F247A-AA79-4FD3-B037-E066164EC267}" type="presParOf" srcId="{0B76F45A-CA1F-4363-93D1-12F117BC951D}" destId="{E22B409D-595E-499D-A773-AE2B1DC7A487}" srcOrd="1" destOrd="0" presId="urn:microsoft.com/office/officeart/2008/layout/HalfCircleOrganizationChart"/>
    <dgm:cxn modelId="{7079D104-B8E0-49E9-9C90-0E5E95784D3F}" type="presParOf" srcId="{0B76F45A-CA1F-4363-93D1-12F117BC951D}" destId="{6C978A0C-BFC2-4C04-869D-C50F43B8F35F}" srcOrd="2" destOrd="0" presId="urn:microsoft.com/office/officeart/2008/layout/HalfCircleOrganizationChart"/>
    <dgm:cxn modelId="{84D0CB7C-7CE9-49FA-AC6F-EE1A7F5286FA}" type="presParOf" srcId="{0B76F45A-CA1F-4363-93D1-12F117BC951D}" destId="{4685A676-71E8-4DF8-905E-E510B6882CA7}" srcOrd="3" destOrd="0" presId="urn:microsoft.com/office/officeart/2008/layout/HalfCircleOrganizationChart"/>
    <dgm:cxn modelId="{A26203CD-9AC5-4880-8DE2-BBF73790332D}" type="presParOf" srcId="{1B6E5219-CF76-4AB2-A3C0-4A04F870C763}" destId="{0C9EC13A-549F-4C69-BB12-1DAF9E554B80}" srcOrd="1" destOrd="0" presId="urn:microsoft.com/office/officeart/2008/layout/HalfCircleOrganizationChart"/>
    <dgm:cxn modelId="{42A2DA09-1C98-4316-A551-36103D9797AB}" type="presParOf" srcId="{1B6E5219-CF76-4AB2-A3C0-4A04F870C763}" destId="{5509A4EF-300E-4F89-A048-849E58A844D3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84FC5E3-0086-4B50-BD76-0574CDD91B13}">
      <dsp:nvSpPr>
        <dsp:cNvPr id="0" name=""/>
        <dsp:cNvSpPr/>
      </dsp:nvSpPr>
      <dsp:spPr>
        <a:xfrm>
          <a:off x="2004010" y="340568"/>
          <a:ext cx="281989" cy="203848"/>
        </a:xfrm>
        <a:custGeom>
          <a:avLst/>
          <a:gdLst/>
          <a:ahLst/>
          <a:cxnLst/>
          <a:rect l="0" t="0" r="0" b="0"/>
          <a:pathLst>
            <a:path>
              <a:moveTo>
                <a:pt x="281989" y="0"/>
              </a:moveTo>
              <a:lnTo>
                <a:pt x="281989" y="203848"/>
              </a:lnTo>
              <a:lnTo>
                <a:pt x="0" y="203848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97DF233-29C8-4859-9A79-BE05C30F1ACD}">
      <dsp:nvSpPr>
        <dsp:cNvPr id="0" name=""/>
        <dsp:cNvSpPr/>
      </dsp:nvSpPr>
      <dsp:spPr>
        <a:xfrm>
          <a:off x="2286000" y="340568"/>
          <a:ext cx="822187" cy="62513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53787"/>
              </a:lnTo>
              <a:lnTo>
                <a:pt x="822187" y="553787"/>
              </a:lnTo>
              <a:lnTo>
                <a:pt x="822187" y="625133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FC3E37A-C7FE-45FC-9BA5-F553924ACD46}">
      <dsp:nvSpPr>
        <dsp:cNvPr id="0" name=""/>
        <dsp:cNvSpPr/>
      </dsp:nvSpPr>
      <dsp:spPr>
        <a:xfrm>
          <a:off x="2240280" y="340568"/>
          <a:ext cx="91440" cy="62513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625133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DD6027E-3070-424A-8AC1-259F1F8920D3}">
      <dsp:nvSpPr>
        <dsp:cNvPr id="0" name=""/>
        <dsp:cNvSpPr/>
      </dsp:nvSpPr>
      <dsp:spPr>
        <a:xfrm>
          <a:off x="1463812" y="1305448"/>
          <a:ext cx="312566" cy="116872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68728"/>
              </a:lnTo>
              <a:lnTo>
                <a:pt x="312566" y="1168728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C7AE39-E365-48B0-9C06-901194965DD7}">
      <dsp:nvSpPr>
        <dsp:cNvPr id="0" name=""/>
        <dsp:cNvSpPr/>
      </dsp:nvSpPr>
      <dsp:spPr>
        <a:xfrm>
          <a:off x="1463812" y="1305448"/>
          <a:ext cx="312566" cy="68628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86288"/>
              </a:lnTo>
              <a:lnTo>
                <a:pt x="312566" y="686288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A46CC33-DB72-4347-97E8-937975D45616}">
      <dsp:nvSpPr>
        <dsp:cNvPr id="0" name=""/>
        <dsp:cNvSpPr/>
      </dsp:nvSpPr>
      <dsp:spPr>
        <a:xfrm>
          <a:off x="1463812" y="1305448"/>
          <a:ext cx="312566" cy="20384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3848"/>
              </a:lnTo>
              <a:lnTo>
                <a:pt x="312566" y="203848"/>
              </a:lnTo>
            </a:path>
          </a:pathLst>
        </a:custGeom>
        <a:noFill/>
        <a:ln w="127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1F5B551-2A3F-4152-B495-3E31F5B22EE1}">
      <dsp:nvSpPr>
        <dsp:cNvPr id="0" name=""/>
        <dsp:cNvSpPr/>
      </dsp:nvSpPr>
      <dsp:spPr>
        <a:xfrm>
          <a:off x="1463812" y="340568"/>
          <a:ext cx="822187" cy="625133"/>
        </a:xfrm>
        <a:custGeom>
          <a:avLst/>
          <a:gdLst/>
          <a:ahLst/>
          <a:cxnLst/>
          <a:rect l="0" t="0" r="0" b="0"/>
          <a:pathLst>
            <a:path>
              <a:moveTo>
                <a:pt x="822187" y="0"/>
              </a:moveTo>
              <a:lnTo>
                <a:pt x="822187" y="553787"/>
              </a:lnTo>
              <a:lnTo>
                <a:pt x="0" y="553787"/>
              </a:lnTo>
              <a:lnTo>
                <a:pt x="0" y="625133"/>
              </a:lnTo>
            </a:path>
          </a:pathLst>
        </a:custGeom>
        <a:noFill/>
        <a:ln w="127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1A3731-83D9-427B-9C78-1EE009EDE702}">
      <dsp:nvSpPr>
        <dsp:cNvPr id="0" name=""/>
        <dsp:cNvSpPr/>
      </dsp:nvSpPr>
      <dsp:spPr>
        <a:xfrm>
          <a:off x="2116126" y="821"/>
          <a:ext cx="339746" cy="33974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FB2F1F6-AD51-4061-A5B5-C5B2ABCC8CF0}">
      <dsp:nvSpPr>
        <dsp:cNvPr id="0" name=""/>
        <dsp:cNvSpPr/>
      </dsp:nvSpPr>
      <dsp:spPr>
        <a:xfrm>
          <a:off x="2116126" y="821"/>
          <a:ext cx="339746" cy="33974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BDFA02A-DB8B-4672-91E3-81033D877E18}">
      <dsp:nvSpPr>
        <dsp:cNvPr id="0" name=""/>
        <dsp:cNvSpPr/>
      </dsp:nvSpPr>
      <dsp:spPr>
        <a:xfrm>
          <a:off x="1946253" y="61975"/>
          <a:ext cx="679493" cy="217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CEO</a:t>
          </a:r>
        </a:p>
      </dsp:txBody>
      <dsp:txXfrm>
        <a:off x="1946253" y="61975"/>
        <a:ext cx="679493" cy="217437"/>
      </dsp:txXfrm>
    </dsp:sp>
    <dsp:sp modelId="{FE65588C-D3B4-4098-85AF-9280A742726C}">
      <dsp:nvSpPr>
        <dsp:cNvPr id="0" name=""/>
        <dsp:cNvSpPr/>
      </dsp:nvSpPr>
      <dsp:spPr>
        <a:xfrm>
          <a:off x="1293939" y="965701"/>
          <a:ext cx="339746" cy="33974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1C0362-3E07-48B3-8968-7AF467363CD5}">
      <dsp:nvSpPr>
        <dsp:cNvPr id="0" name=""/>
        <dsp:cNvSpPr/>
      </dsp:nvSpPr>
      <dsp:spPr>
        <a:xfrm>
          <a:off x="1293939" y="965701"/>
          <a:ext cx="339746" cy="33974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E37829D-EC27-49DE-9002-653259AE7407}">
      <dsp:nvSpPr>
        <dsp:cNvPr id="0" name=""/>
        <dsp:cNvSpPr/>
      </dsp:nvSpPr>
      <dsp:spPr>
        <a:xfrm>
          <a:off x="1124066" y="1026856"/>
          <a:ext cx="679493" cy="217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GM</a:t>
          </a:r>
        </a:p>
      </dsp:txBody>
      <dsp:txXfrm>
        <a:off x="1124066" y="1026856"/>
        <a:ext cx="679493" cy="217437"/>
      </dsp:txXfrm>
    </dsp:sp>
    <dsp:sp modelId="{39B11BFF-95B3-4B42-9EF5-BA186EC509D4}">
      <dsp:nvSpPr>
        <dsp:cNvPr id="0" name=""/>
        <dsp:cNvSpPr/>
      </dsp:nvSpPr>
      <dsp:spPr>
        <a:xfrm>
          <a:off x="1735610" y="1448142"/>
          <a:ext cx="339746" cy="33974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3EF9000-24F6-4DFC-8445-5B13A375592B}">
      <dsp:nvSpPr>
        <dsp:cNvPr id="0" name=""/>
        <dsp:cNvSpPr/>
      </dsp:nvSpPr>
      <dsp:spPr>
        <a:xfrm>
          <a:off x="1735610" y="1448142"/>
          <a:ext cx="339746" cy="33974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365C13F-1BEC-4FB3-8B5B-603B125CAC77}">
      <dsp:nvSpPr>
        <dsp:cNvPr id="0" name=""/>
        <dsp:cNvSpPr/>
      </dsp:nvSpPr>
      <dsp:spPr>
        <a:xfrm>
          <a:off x="1565736" y="1509296"/>
          <a:ext cx="679493" cy="217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M1</a:t>
          </a:r>
        </a:p>
      </dsp:txBody>
      <dsp:txXfrm>
        <a:off x="1565736" y="1509296"/>
        <a:ext cx="679493" cy="217437"/>
      </dsp:txXfrm>
    </dsp:sp>
    <dsp:sp modelId="{887BAC10-4886-4A40-A96E-046D1C36E07E}">
      <dsp:nvSpPr>
        <dsp:cNvPr id="0" name=""/>
        <dsp:cNvSpPr/>
      </dsp:nvSpPr>
      <dsp:spPr>
        <a:xfrm>
          <a:off x="1735610" y="1930582"/>
          <a:ext cx="339746" cy="33974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8C835DD-7677-421B-BCC7-FE9EE8A9426B}">
      <dsp:nvSpPr>
        <dsp:cNvPr id="0" name=""/>
        <dsp:cNvSpPr/>
      </dsp:nvSpPr>
      <dsp:spPr>
        <a:xfrm>
          <a:off x="1735610" y="1930582"/>
          <a:ext cx="339746" cy="33974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373F83-D9BE-4F96-A8A8-208092C6DB58}">
      <dsp:nvSpPr>
        <dsp:cNvPr id="0" name=""/>
        <dsp:cNvSpPr/>
      </dsp:nvSpPr>
      <dsp:spPr>
        <a:xfrm>
          <a:off x="1565736" y="1991737"/>
          <a:ext cx="679493" cy="217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M2</a:t>
          </a:r>
        </a:p>
      </dsp:txBody>
      <dsp:txXfrm>
        <a:off x="1565736" y="1991737"/>
        <a:ext cx="679493" cy="217437"/>
      </dsp:txXfrm>
    </dsp:sp>
    <dsp:sp modelId="{9292568B-8E0B-4E0A-B07B-C7B1B324E6FE}">
      <dsp:nvSpPr>
        <dsp:cNvPr id="0" name=""/>
        <dsp:cNvSpPr/>
      </dsp:nvSpPr>
      <dsp:spPr>
        <a:xfrm>
          <a:off x="1735610" y="2413022"/>
          <a:ext cx="339746" cy="33974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69C39A1-AD00-4FEB-9F59-A5C37D870487}">
      <dsp:nvSpPr>
        <dsp:cNvPr id="0" name=""/>
        <dsp:cNvSpPr/>
      </dsp:nvSpPr>
      <dsp:spPr>
        <a:xfrm>
          <a:off x="1735610" y="2413022"/>
          <a:ext cx="339746" cy="33974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48B994E-11A1-42E5-82A5-67E883454223}">
      <dsp:nvSpPr>
        <dsp:cNvPr id="0" name=""/>
        <dsp:cNvSpPr/>
      </dsp:nvSpPr>
      <dsp:spPr>
        <a:xfrm>
          <a:off x="1565736" y="2474177"/>
          <a:ext cx="679493" cy="217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M3</a:t>
          </a:r>
        </a:p>
      </dsp:txBody>
      <dsp:txXfrm>
        <a:off x="1565736" y="2474177"/>
        <a:ext cx="679493" cy="217437"/>
      </dsp:txXfrm>
    </dsp:sp>
    <dsp:sp modelId="{C424CF07-C41E-4357-B25A-BC26C2EC112F}">
      <dsp:nvSpPr>
        <dsp:cNvPr id="0" name=""/>
        <dsp:cNvSpPr/>
      </dsp:nvSpPr>
      <dsp:spPr>
        <a:xfrm>
          <a:off x="2116126" y="965701"/>
          <a:ext cx="339746" cy="33974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3A2D3CD-5051-47AC-BEFC-4F23D983CE0C}">
      <dsp:nvSpPr>
        <dsp:cNvPr id="0" name=""/>
        <dsp:cNvSpPr/>
      </dsp:nvSpPr>
      <dsp:spPr>
        <a:xfrm>
          <a:off x="2116126" y="965701"/>
          <a:ext cx="339746" cy="33974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9151942-06EA-4CE8-BBE6-CE6CF9236478}">
      <dsp:nvSpPr>
        <dsp:cNvPr id="0" name=""/>
        <dsp:cNvSpPr/>
      </dsp:nvSpPr>
      <dsp:spPr>
        <a:xfrm>
          <a:off x="1946253" y="1026856"/>
          <a:ext cx="679493" cy="217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FN</a:t>
          </a:r>
        </a:p>
      </dsp:txBody>
      <dsp:txXfrm>
        <a:off x="1946253" y="1026856"/>
        <a:ext cx="679493" cy="217437"/>
      </dsp:txXfrm>
    </dsp:sp>
    <dsp:sp modelId="{3231CA43-1775-4CB6-A11C-1E1E0115CE6D}">
      <dsp:nvSpPr>
        <dsp:cNvPr id="0" name=""/>
        <dsp:cNvSpPr/>
      </dsp:nvSpPr>
      <dsp:spPr>
        <a:xfrm>
          <a:off x="2938313" y="965701"/>
          <a:ext cx="339746" cy="33974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DD587EA-3970-4703-B40B-5C52DE85CD9C}">
      <dsp:nvSpPr>
        <dsp:cNvPr id="0" name=""/>
        <dsp:cNvSpPr/>
      </dsp:nvSpPr>
      <dsp:spPr>
        <a:xfrm>
          <a:off x="2938313" y="965701"/>
          <a:ext cx="339746" cy="33974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72D158-A606-4C65-9A6A-F83FF99CAA79}">
      <dsp:nvSpPr>
        <dsp:cNvPr id="0" name=""/>
        <dsp:cNvSpPr/>
      </dsp:nvSpPr>
      <dsp:spPr>
        <a:xfrm>
          <a:off x="2768440" y="1026856"/>
          <a:ext cx="679493" cy="217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1400" kern="1200"/>
        </a:p>
      </dsp:txBody>
      <dsp:txXfrm>
        <a:off x="2768440" y="1026856"/>
        <a:ext cx="679493" cy="217437"/>
      </dsp:txXfrm>
    </dsp:sp>
    <dsp:sp modelId="{E22B409D-595E-499D-A773-AE2B1DC7A487}">
      <dsp:nvSpPr>
        <dsp:cNvPr id="0" name=""/>
        <dsp:cNvSpPr/>
      </dsp:nvSpPr>
      <dsp:spPr>
        <a:xfrm>
          <a:off x="1705033" y="483261"/>
          <a:ext cx="339746" cy="339746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C978A0C-BFC2-4C04-869D-C50F43B8F35F}">
      <dsp:nvSpPr>
        <dsp:cNvPr id="0" name=""/>
        <dsp:cNvSpPr/>
      </dsp:nvSpPr>
      <dsp:spPr>
        <a:xfrm>
          <a:off x="1705033" y="483261"/>
          <a:ext cx="339746" cy="339746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F9EB17-E9A2-4F0B-8EEF-120C1E1B4C41}">
      <dsp:nvSpPr>
        <dsp:cNvPr id="0" name=""/>
        <dsp:cNvSpPr/>
      </dsp:nvSpPr>
      <dsp:spPr>
        <a:xfrm>
          <a:off x="1535159" y="544416"/>
          <a:ext cx="679493" cy="217437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/>
            <a:t>CFO</a:t>
          </a:r>
        </a:p>
      </dsp:txBody>
      <dsp:txXfrm>
        <a:off x="1535159" y="544416"/>
        <a:ext cx="679493" cy="21743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7" Type="http://schemas.openxmlformats.org/officeDocument/2006/relationships/image" Target="../media/image3.jpg"/><Relationship Id="rId2" Type="http://schemas.openxmlformats.org/officeDocument/2006/relationships/diagramData" Target="../diagrams/data1.xml"/><Relationship Id="rId1" Type="http://schemas.openxmlformats.org/officeDocument/2006/relationships/image" Target="../media/image2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</xdr:colOff>
          <xdr:row>4</xdr:row>
          <xdr:rowOff>11430</xdr:rowOff>
        </xdr:from>
        <xdr:to>
          <xdr:col>3</xdr:col>
          <xdr:colOff>152400</xdr:colOff>
          <xdr:row>5</xdr:row>
          <xdr:rowOff>0</xdr:rowOff>
        </xdr:to>
        <xdr:sp macro="" textlink="">
          <xdr:nvSpPr>
            <xdr:cNvPr id="8193" name="Spinner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953</xdr:colOff>
          <xdr:row>7</xdr:row>
          <xdr:rowOff>1</xdr:rowOff>
        </xdr:from>
        <xdr:to>
          <xdr:col>3</xdr:col>
          <xdr:colOff>9525</xdr:colOff>
          <xdr:row>7</xdr:row>
          <xdr:rowOff>123826</xdr:rowOff>
        </xdr:to>
        <xdr:sp macro="" textlink="">
          <xdr:nvSpPr>
            <xdr:cNvPr id="8194" name="Scroll Bar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</xdr:colOff>
          <xdr:row>8</xdr:row>
          <xdr:rowOff>6666</xdr:rowOff>
        </xdr:from>
        <xdr:to>
          <xdr:col>2</xdr:col>
          <xdr:colOff>1081087</xdr:colOff>
          <xdr:row>8</xdr:row>
          <xdr:rowOff>171449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</xdr:colOff>
          <xdr:row>4</xdr:row>
          <xdr:rowOff>11430</xdr:rowOff>
        </xdr:from>
        <xdr:to>
          <xdr:col>3</xdr:col>
          <xdr:colOff>152400</xdr:colOff>
          <xdr:row>5</xdr:row>
          <xdr:rowOff>0</xdr:rowOff>
        </xdr:to>
        <xdr:sp macro="" textlink="">
          <xdr:nvSpPr>
            <xdr:cNvPr id="9217" name="Spinner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2D724AE0-BF23-4C77-8E1D-B7861DB44B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953</xdr:colOff>
          <xdr:row>7</xdr:row>
          <xdr:rowOff>1</xdr:rowOff>
        </xdr:from>
        <xdr:to>
          <xdr:col>3</xdr:col>
          <xdr:colOff>9525</xdr:colOff>
          <xdr:row>7</xdr:row>
          <xdr:rowOff>123826</xdr:rowOff>
        </xdr:to>
        <xdr:sp macro="" textlink="">
          <xdr:nvSpPr>
            <xdr:cNvPr id="9218" name="Scroll Bar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E0069A03-8AE4-4E2A-AED5-0E008F066E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</xdr:colOff>
          <xdr:row>8</xdr:row>
          <xdr:rowOff>6666</xdr:rowOff>
        </xdr:from>
        <xdr:to>
          <xdr:col>3</xdr:col>
          <xdr:colOff>801</xdr:colOff>
          <xdr:row>8</xdr:row>
          <xdr:rowOff>171449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2DFF67B0-85E3-431F-8CAB-7234C5DE2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GST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128588</xdr:colOff>
      <xdr:row>7</xdr:row>
      <xdr:rowOff>66675</xdr:rowOff>
    </xdr:from>
    <xdr:to>
      <xdr:col>4</xdr:col>
      <xdr:colOff>485775</xdr:colOff>
      <xdr:row>8</xdr:row>
      <xdr:rowOff>119062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230C7E1D-0D53-AD3E-8F03-57AFE381CE34}"/>
            </a:ext>
          </a:extLst>
        </xdr:cNvPr>
        <xdr:cNvSpPr/>
      </xdr:nvSpPr>
      <xdr:spPr>
        <a:xfrm>
          <a:off x="2033588" y="1333500"/>
          <a:ext cx="966787" cy="233362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700"/>
            <a:t>Paste Transpose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83819</xdr:colOff>
      <xdr:row>1</xdr:row>
      <xdr:rowOff>83820</xdr:rowOff>
    </xdr:from>
    <xdr:to>
      <xdr:col>19</xdr:col>
      <xdr:colOff>68580</xdr:colOff>
      <xdr:row>10</xdr:row>
      <xdr:rowOff>131729</xdr:rowOff>
    </xdr:to>
    <xdr:pic>
      <xdr:nvPicPr>
        <xdr:cNvPr id="2" name="Picture 1" descr="Solved PMT=[1−(1+nAPR)(−nY)]P×(nAPR ...">
          <a:extLst>
            <a:ext uri="{FF2B5EF4-FFF2-40B4-BE49-F238E27FC236}">
              <a16:creationId xmlns:a16="http://schemas.microsoft.com/office/drawing/2014/main" id="{E9E60147-BD92-63D5-8D78-D0E38CFF5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8219" y="266700"/>
          <a:ext cx="3032761" cy="1693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60960</xdr:colOff>
      <xdr:row>13</xdr:row>
      <xdr:rowOff>99060</xdr:rowOff>
    </xdr:from>
    <xdr:ext cx="1801582" cy="56509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993E5AD-F1DB-D111-50D2-098620FE8A82}"/>
                </a:ext>
              </a:extLst>
            </xdr:cNvPr>
            <xdr:cNvSpPr txBox="1"/>
          </xdr:nvSpPr>
          <xdr:spPr>
            <a:xfrm>
              <a:off x="9204960" y="2476500"/>
              <a:ext cx="1801582" cy="565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𝑃𝑀𝑇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(</m:t>
                        </m:r>
                        <m:f>
                          <m:f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𝐴𝑃𝑅</m:t>
                            </m:r>
                          </m:num>
                          <m:den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den>
                        </m:f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[1− </m:t>
                        </m:r>
                        <m:sSup>
                          <m:sSupPr>
                            <m:ctrlPr>
                              <a:rPr lang="en-US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(1+</m:t>
                            </m:r>
                            <m:f>
                              <m:fPr>
                                <m:ctrlP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𝐴𝑃𝑅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 panose="02040503050406030204" pitchFamily="18" charset="0"/>
                                  </a:rPr>
                                  <m:t>𝑛</m:t>
                                </m:r>
                              </m:den>
                            </m:f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(−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𝑛𝑌</m:t>
                            </m:r>
                            <m:r>
                              <a:rPr lang="en-US" sz="1100" b="0" i="1">
                                <a:latin typeface="Cambria Math" panose="02040503050406030204" pitchFamily="18" charset="0"/>
                              </a:rPr>
                              <m:t>)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993E5AD-F1DB-D111-50D2-098620FE8A82}"/>
                </a:ext>
              </a:extLst>
            </xdr:cNvPr>
            <xdr:cNvSpPr txBox="1"/>
          </xdr:nvSpPr>
          <xdr:spPr>
            <a:xfrm>
              <a:off x="9204960" y="2476500"/>
              <a:ext cx="1801582" cy="565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𝑃𝑀𝑇=  (𝑃(𝐴𝑃𝑅/𝑛))/([1− 〖(1+𝐴𝑃𝑅/𝑛)〗^((−𝑛𝑌)) )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4</xdr:col>
      <xdr:colOff>144780</xdr:colOff>
      <xdr:row>1</xdr:row>
      <xdr:rowOff>121920</xdr:rowOff>
    </xdr:from>
    <xdr:to>
      <xdr:col>6</xdr:col>
      <xdr:colOff>274320</xdr:colOff>
      <xdr:row>8</xdr:row>
      <xdr:rowOff>152400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E1DFD36-736B-299F-6FC4-0F518D3CC5F3}"/>
            </a:ext>
          </a:extLst>
        </xdr:cNvPr>
        <xdr:cNvSpPr/>
      </xdr:nvSpPr>
      <xdr:spPr>
        <a:xfrm>
          <a:off x="2583180" y="304800"/>
          <a:ext cx="1348740" cy="1310640"/>
        </a:xfrm>
        <a:prstGeom prst="ellipse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68580</xdr:colOff>
      <xdr:row>5</xdr:row>
      <xdr:rowOff>15240</xdr:rowOff>
    </xdr:from>
    <xdr:to>
      <xdr:col>2</xdr:col>
      <xdr:colOff>434340</xdr:colOff>
      <xdr:row>10</xdr:row>
      <xdr:rowOff>76200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6B889C9-EDEF-8A2C-121E-A92E9B3A9005}"/>
            </a:ext>
          </a:extLst>
        </xdr:cNvPr>
        <xdr:cNvSpPr/>
      </xdr:nvSpPr>
      <xdr:spPr>
        <a:xfrm>
          <a:off x="678180" y="929640"/>
          <a:ext cx="975360" cy="97536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541020</xdr:colOff>
      <xdr:row>9</xdr:row>
      <xdr:rowOff>167640</xdr:rowOff>
    </xdr:from>
    <xdr:to>
      <xdr:col>8</xdr:col>
      <xdr:colOff>304800</xdr:colOff>
      <xdr:row>14</xdr:row>
      <xdr:rowOff>0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19EC5CDB-1455-5DFB-A3E1-C39A1B8338A4}"/>
            </a:ext>
          </a:extLst>
        </xdr:cNvPr>
        <xdr:cNvSpPr/>
      </xdr:nvSpPr>
      <xdr:spPr>
        <a:xfrm>
          <a:off x="3589020" y="1813560"/>
          <a:ext cx="1592580" cy="746760"/>
        </a:xfrm>
        <a:prstGeom prst="wedgeRoundRectCallout">
          <a:avLst>
            <a:gd name="adj1" fmla="val -114442"/>
            <a:gd name="adj2" fmla="val 66127"/>
            <a:gd name="adj3" fmla="val 16667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/>
            <a:t>This is message</a:t>
          </a:r>
        </a:p>
      </xdr:txBody>
    </xdr:sp>
    <xdr:clientData/>
  </xdr:twoCellAnchor>
  <xdr:twoCellAnchor>
    <xdr:from>
      <xdr:col>2</xdr:col>
      <xdr:colOff>434340</xdr:colOff>
      <xdr:row>5</xdr:row>
      <xdr:rowOff>45720</xdr:rowOff>
    </xdr:from>
    <xdr:to>
      <xdr:col>4</xdr:col>
      <xdr:colOff>144780</xdr:colOff>
      <xdr:row>7</xdr:row>
      <xdr:rowOff>137160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6285DE47-0103-5C4C-000D-3F12D55B22B1}"/>
            </a:ext>
          </a:extLst>
        </xdr:cNvPr>
        <xdr:cNvCxnSpPr>
          <a:stCxn id="5" idx="3"/>
          <a:endCxn id="4" idx="2"/>
        </xdr:cNvCxnSpPr>
      </xdr:nvCxnSpPr>
      <xdr:spPr>
        <a:xfrm flipV="1">
          <a:off x="1653540" y="960120"/>
          <a:ext cx="929640" cy="457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464820</xdr:colOff>
      <xdr:row>12</xdr:row>
      <xdr:rowOff>99060</xdr:rowOff>
    </xdr:from>
    <xdr:to>
      <xdr:col>14</xdr:col>
      <xdr:colOff>160020</xdr:colOff>
      <xdr:row>27</xdr:row>
      <xdr:rowOff>99060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94CE441B-DB18-A947-EE09-2F35D78D5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 editAs="oneCell">
    <xdr:from>
      <xdr:col>1</xdr:col>
      <xdr:colOff>342900</xdr:colOff>
      <xdr:row>16</xdr:row>
      <xdr:rowOff>167640</xdr:rowOff>
    </xdr:from>
    <xdr:to>
      <xdr:col>5</xdr:col>
      <xdr:colOff>371475</xdr:colOff>
      <xdr:row>27</xdr:row>
      <xdr:rowOff>3810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F38AA4E-A875-CBFE-109C-BC321FF55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093720"/>
          <a:ext cx="2466975" cy="184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4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8647-55F3-41D8-905D-02071B94FF04}">
  <sheetPr codeName="Sheet1">
    <tabColor rgb="FFFFFF00"/>
  </sheetPr>
  <dimension ref="B1:G13"/>
  <sheetViews>
    <sheetView workbookViewId="0"/>
  </sheetViews>
  <sheetFormatPr defaultRowHeight="14.4" x14ac:dyDescent="0.3"/>
  <cols>
    <col min="2" max="3" width="10.77734375" customWidth="1"/>
  </cols>
  <sheetData>
    <row r="1" spans="2:7" x14ac:dyDescent="0.3">
      <c r="B1" s="1" t="s">
        <v>2</v>
      </c>
      <c r="C1">
        <v>4.2</v>
      </c>
    </row>
    <row r="3" spans="2:7" ht="15" customHeight="1" x14ac:dyDescent="0.3">
      <c r="B3" s="2" t="s">
        <v>0</v>
      </c>
      <c r="C3" s="3" t="s">
        <v>1</v>
      </c>
      <c r="F3" s="2" t="s">
        <v>0</v>
      </c>
      <c r="G3" s="3" t="s">
        <v>1</v>
      </c>
    </row>
    <row r="4" spans="2:7" x14ac:dyDescent="0.3">
      <c r="B4">
        <v>1</v>
      </c>
      <c r="C4" s="4">
        <f>B4*$C$1</f>
        <v>4.2</v>
      </c>
      <c r="F4">
        <v>11</v>
      </c>
      <c r="G4" s="4">
        <f>F4*$C$1</f>
        <v>46.2</v>
      </c>
    </row>
    <row r="5" spans="2:7" x14ac:dyDescent="0.3">
      <c r="B5">
        <v>2</v>
      </c>
      <c r="C5" s="4">
        <f t="shared" ref="C5:C13" si="0">B5*$C$1</f>
        <v>8.4</v>
      </c>
      <c r="F5">
        <v>12</v>
      </c>
      <c r="G5" s="4">
        <f t="shared" ref="G5:G13" si="1">F5*$C$1</f>
        <v>50.400000000000006</v>
      </c>
    </row>
    <row r="6" spans="2:7" x14ac:dyDescent="0.3">
      <c r="B6">
        <v>3</v>
      </c>
      <c r="C6" s="4">
        <f t="shared" si="0"/>
        <v>12.600000000000001</v>
      </c>
      <c r="F6">
        <v>13</v>
      </c>
      <c r="G6" s="4">
        <f t="shared" si="1"/>
        <v>54.6</v>
      </c>
    </row>
    <row r="7" spans="2:7" x14ac:dyDescent="0.3">
      <c r="B7">
        <v>4</v>
      </c>
      <c r="C7" s="4">
        <f t="shared" si="0"/>
        <v>16.8</v>
      </c>
      <c r="F7">
        <v>14</v>
      </c>
      <c r="G7" s="4">
        <f t="shared" si="1"/>
        <v>58.800000000000004</v>
      </c>
    </row>
    <row r="8" spans="2:7" x14ac:dyDescent="0.3">
      <c r="B8">
        <v>5</v>
      </c>
      <c r="C8" s="4">
        <f t="shared" si="0"/>
        <v>21</v>
      </c>
      <c r="F8">
        <v>15</v>
      </c>
      <c r="G8" s="4">
        <f t="shared" si="1"/>
        <v>63</v>
      </c>
    </row>
    <row r="9" spans="2:7" x14ac:dyDescent="0.3">
      <c r="B9">
        <v>6</v>
      </c>
      <c r="C9" s="4">
        <f t="shared" si="0"/>
        <v>25.200000000000003</v>
      </c>
      <c r="F9">
        <v>16</v>
      </c>
      <c r="G9" s="4">
        <f t="shared" si="1"/>
        <v>67.2</v>
      </c>
    </row>
    <row r="10" spans="2:7" x14ac:dyDescent="0.3">
      <c r="B10">
        <v>7</v>
      </c>
      <c r="C10" s="4">
        <f t="shared" si="0"/>
        <v>29.400000000000002</v>
      </c>
      <c r="F10">
        <v>17</v>
      </c>
      <c r="G10" s="4">
        <f t="shared" si="1"/>
        <v>71.400000000000006</v>
      </c>
    </row>
    <row r="11" spans="2:7" x14ac:dyDescent="0.3">
      <c r="B11">
        <v>8</v>
      </c>
      <c r="C11" s="4">
        <f t="shared" si="0"/>
        <v>33.6</v>
      </c>
      <c r="F11">
        <v>18</v>
      </c>
      <c r="G11" s="4">
        <f t="shared" si="1"/>
        <v>75.600000000000009</v>
      </c>
    </row>
    <row r="12" spans="2:7" x14ac:dyDescent="0.3">
      <c r="B12">
        <v>9</v>
      </c>
      <c r="C12" s="4">
        <f t="shared" si="0"/>
        <v>37.800000000000004</v>
      </c>
      <c r="F12">
        <v>19</v>
      </c>
      <c r="G12" s="4">
        <f t="shared" si="1"/>
        <v>79.8</v>
      </c>
    </row>
    <row r="13" spans="2:7" x14ac:dyDescent="0.3">
      <c r="B13">
        <v>10</v>
      </c>
      <c r="C13" s="4">
        <f t="shared" si="0"/>
        <v>42</v>
      </c>
      <c r="F13">
        <v>20</v>
      </c>
      <c r="G13" s="4">
        <f t="shared" si="1"/>
        <v>84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12466-7F80-4558-8C7B-982B7F6973FC}">
  <sheetPr codeName="Sheet10"/>
  <dimension ref="B2:G138"/>
  <sheetViews>
    <sheetView tabSelected="1" zoomScale="160" zoomScaleNormal="160" workbookViewId="0">
      <selection activeCell="H6" sqref="H6"/>
    </sheetView>
  </sheetViews>
  <sheetFormatPr defaultRowHeight="14.4" x14ac:dyDescent="0.3"/>
  <cols>
    <col min="1" max="1" width="3" customWidth="1"/>
    <col min="2" max="2" width="5" bestFit="1" customWidth="1"/>
    <col min="3" max="3" width="12" bestFit="1" customWidth="1"/>
    <col min="4" max="4" width="14.44140625" customWidth="1"/>
    <col min="6" max="6" width="11.77734375" customWidth="1"/>
    <col min="8" max="8" width="26.44140625" customWidth="1"/>
  </cols>
  <sheetData>
    <row r="2" spans="2:7" x14ac:dyDescent="0.3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2:7" x14ac:dyDescent="0.3">
      <c r="B3">
        <v>1000</v>
      </c>
      <c r="C3" t="s">
        <v>73</v>
      </c>
      <c r="D3">
        <f ca="1">RANDBETWEEN(1700,10000)</f>
        <v>8324</v>
      </c>
    </row>
    <row r="4" spans="2:7" x14ac:dyDescent="0.3">
      <c r="B4">
        <v>1001</v>
      </c>
      <c r="C4" t="s">
        <v>74</v>
      </c>
      <c r="D4">
        <f t="shared" ref="D4:D67" ca="1" si="0">RANDBETWEEN(1700,10000)</f>
        <v>4355</v>
      </c>
    </row>
    <row r="5" spans="2:7" x14ac:dyDescent="0.3">
      <c r="B5">
        <v>1002</v>
      </c>
      <c r="C5" t="s">
        <v>75</v>
      </c>
      <c r="D5">
        <f t="shared" ca="1" si="0"/>
        <v>8438</v>
      </c>
    </row>
    <row r="6" spans="2:7" x14ac:dyDescent="0.3">
      <c r="B6">
        <v>1003</v>
      </c>
      <c r="C6" t="s">
        <v>76</v>
      </c>
      <c r="D6">
        <f t="shared" ca="1" si="0"/>
        <v>7199</v>
      </c>
    </row>
    <row r="7" spans="2:7" x14ac:dyDescent="0.3">
      <c r="B7">
        <v>1004</v>
      </c>
      <c r="C7" t="s">
        <v>77</v>
      </c>
      <c r="D7">
        <f t="shared" ca="1" si="0"/>
        <v>3812</v>
      </c>
    </row>
    <row r="8" spans="2:7" x14ac:dyDescent="0.3">
      <c r="B8">
        <v>1005</v>
      </c>
      <c r="C8" t="s">
        <v>78</v>
      </c>
      <c r="D8">
        <f t="shared" ca="1" si="0"/>
        <v>2718</v>
      </c>
    </row>
    <row r="9" spans="2:7" x14ac:dyDescent="0.3">
      <c r="B9">
        <v>1006</v>
      </c>
      <c r="C9" t="s">
        <v>79</v>
      </c>
      <c r="D9">
        <f t="shared" ca="1" si="0"/>
        <v>8342</v>
      </c>
    </row>
    <row r="10" spans="2:7" x14ac:dyDescent="0.3">
      <c r="B10">
        <v>1007</v>
      </c>
      <c r="C10" t="s">
        <v>80</v>
      </c>
      <c r="D10">
        <f t="shared" ca="1" si="0"/>
        <v>1915</v>
      </c>
    </row>
    <row r="11" spans="2:7" x14ac:dyDescent="0.3">
      <c r="B11">
        <v>1008</v>
      </c>
      <c r="C11" t="s">
        <v>81</v>
      </c>
      <c r="D11">
        <f t="shared" ca="1" si="0"/>
        <v>4370</v>
      </c>
    </row>
    <row r="12" spans="2:7" x14ac:dyDescent="0.3">
      <c r="B12">
        <v>1009</v>
      </c>
      <c r="C12" t="s">
        <v>82</v>
      </c>
      <c r="D12">
        <f t="shared" ca="1" si="0"/>
        <v>6698</v>
      </c>
    </row>
    <row r="13" spans="2:7" x14ac:dyDescent="0.3">
      <c r="B13">
        <v>1010</v>
      </c>
      <c r="C13" t="s">
        <v>83</v>
      </c>
      <c r="D13">
        <f t="shared" ca="1" si="0"/>
        <v>7958</v>
      </c>
    </row>
    <row r="14" spans="2:7" x14ac:dyDescent="0.3">
      <c r="B14">
        <v>1011</v>
      </c>
      <c r="C14" t="s">
        <v>84</v>
      </c>
      <c r="D14">
        <f t="shared" ca="1" si="0"/>
        <v>5250</v>
      </c>
    </row>
    <row r="15" spans="2:7" x14ac:dyDescent="0.3">
      <c r="B15">
        <v>1012</v>
      </c>
      <c r="C15" t="s">
        <v>85</v>
      </c>
      <c r="D15">
        <f t="shared" ca="1" si="0"/>
        <v>5713</v>
      </c>
    </row>
    <row r="16" spans="2:7" x14ac:dyDescent="0.3">
      <c r="B16">
        <v>1013</v>
      </c>
      <c r="C16" t="s">
        <v>86</v>
      </c>
      <c r="D16">
        <f t="shared" ca="1" si="0"/>
        <v>2172</v>
      </c>
    </row>
    <row r="17" spans="2:4" x14ac:dyDescent="0.3">
      <c r="B17">
        <v>1014</v>
      </c>
      <c r="C17" t="s">
        <v>87</v>
      </c>
      <c r="D17">
        <f t="shared" ca="1" si="0"/>
        <v>7836</v>
      </c>
    </row>
    <row r="18" spans="2:4" x14ac:dyDescent="0.3">
      <c r="B18">
        <v>1015</v>
      </c>
      <c r="C18" t="s">
        <v>88</v>
      </c>
      <c r="D18">
        <f t="shared" ca="1" si="0"/>
        <v>2515</v>
      </c>
    </row>
    <row r="19" spans="2:4" x14ac:dyDescent="0.3">
      <c r="B19">
        <v>1016</v>
      </c>
      <c r="C19" t="s">
        <v>89</v>
      </c>
      <c r="D19">
        <f t="shared" ca="1" si="0"/>
        <v>7255</v>
      </c>
    </row>
    <row r="20" spans="2:4" x14ac:dyDescent="0.3">
      <c r="B20">
        <v>1017</v>
      </c>
      <c r="C20" t="s">
        <v>90</v>
      </c>
      <c r="D20">
        <f t="shared" ca="1" si="0"/>
        <v>2492</v>
      </c>
    </row>
    <row r="21" spans="2:4" x14ac:dyDescent="0.3">
      <c r="B21">
        <v>1018</v>
      </c>
      <c r="C21" t="s">
        <v>91</v>
      </c>
      <c r="D21">
        <f t="shared" ca="1" si="0"/>
        <v>2964</v>
      </c>
    </row>
    <row r="22" spans="2:4" x14ac:dyDescent="0.3">
      <c r="B22">
        <v>1019</v>
      </c>
      <c r="C22" t="s">
        <v>92</v>
      </c>
      <c r="D22">
        <f t="shared" ca="1" si="0"/>
        <v>3067</v>
      </c>
    </row>
    <row r="23" spans="2:4" x14ac:dyDescent="0.3">
      <c r="B23">
        <v>1020</v>
      </c>
      <c r="C23" t="s">
        <v>93</v>
      </c>
      <c r="D23">
        <f t="shared" ca="1" si="0"/>
        <v>4441</v>
      </c>
    </row>
    <row r="24" spans="2:4" x14ac:dyDescent="0.3">
      <c r="B24">
        <v>1021</v>
      </c>
      <c r="C24" t="s">
        <v>94</v>
      </c>
      <c r="D24">
        <f t="shared" ca="1" si="0"/>
        <v>4039</v>
      </c>
    </row>
    <row r="25" spans="2:4" x14ac:dyDescent="0.3">
      <c r="B25">
        <v>1022</v>
      </c>
      <c r="C25" t="s">
        <v>95</v>
      </c>
      <c r="D25">
        <f t="shared" ca="1" si="0"/>
        <v>4722</v>
      </c>
    </row>
    <row r="26" spans="2:4" x14ac:dyDescent="0.3">
      <c r="B26">
        <v>1023</v>
      </c>
      <c r="C26" t="s">
        <v>96</v>
      </c>
      <c r="D26">
        <f t="shared" ca="1" si="0"/>
        <v>9441</v>
      </c>
    </row>
    <row r="27" spans="2:4" x14ac:dyDescent="0.3">
      <c r="B27">
        <v>1024</v>
      </c>
      <c r="C27" t="s">
        <v>97</v>
      </c>
      <c r="D27">
        <f t="shared" ca="1" si="0"/>
        <v>8267</v>
      </c>
    </row>
    <row r="28" spans="2:4" x14ac:dyDescent="0.3">
      <c r="B28">
        <v>1025</v>
      </c>
      <c r="C28" t="s">
        <v>98</v>
      </c>
      <c r="D28">
        <f t="shared" ca="1" si="0"/>
        <v>7752</v>
      </c>
    </row>
    <row r="29" spans="2:4" x14ac:dyDescent="0.3">
      <c r="B29">
        <v>1026</v>
      </c>
      <c r="C29" t="s">
        <v>99</v>
      </c>
      <c r="D29">
        <f t="shared" ca="1" si="0"/>
        <v>2612</v>
      </c>
    </row>
    <row r="30" spans="2:4" x14ac:dyDescent="0.3">
      <c r="B30">
        <v>1027</v>
      </c>
      <c r="C30" t="s">
        <v>100</v>
      </c>
      <c r="D30">
        <f t="shared" ca="1" si="0"/>
        <v>3827</v>
      </c>
    </row>
    <row r="31" spans="2:4" x14ac:dyDescent="0.3">
      <c r="B31">
        <v>1028</v>
      </c>
      <c r="C31" t="s">
        <v>101</v>
      </c>
      <c r="D31">
        <f t="shared" ca="1" si="0"/>
        <v>10000</v>
      </c>
    </row>
    <row r="32" spans="2:4" x14ac:dyDescent="0.3">
      <c r="B32">
        <v>1029</v>
      </c>
      <c r="C32" t="s">
        <v>102</v>
      </c>
      <c r="D32">
        <f t="shared" ca="1" si="0"/>
        <v>5409</v>
      </c>
    </row>
    <row r="33" spans="2:4" x14ac:dyDescent="0.3">
      <c r="B33">
        <v>1030</v>
      </c>
      <c r="C33" t="s">
        <v>103</v>
      </c>
      <c r="D33">
        <f t="shared" ca="1" si="0"/>
        <v>6607</v>
      </c>
    </row>
    <row r="34" spans="2:4" x14ac:dyDescent="0.3">
      <c r="B34">
        <v>1031</v>
      </c>
      <c r="C34" t="s">
        <v>104</v>
      </c>
      <c r="D34">
        <f t="shared" ca="1" si="0"/>
        <v>6581</v>
      </c>
    </row>
    <row r="35" spans="2:4" x14ac:dyDescent="0.3">
      <c r="B35">
        <v>1032</v>
      </c>
      <c r="C35" t="s">
        <v>105</v>
      </c>
      <c r="D35">
        <f t="shared" ca="1" si="0"/>
        <v>1846</v>
      </c>
    </row>
    <row r="36" spans="2:4" x14ac:dyDescent="0.3">
      <c r="B36">
        <v>1033</v>
      </c>
      <c r="C36" t="s">
        <v>106</v>
      </c>
      <c r="D36">
        <f t="shared" ca="1" si="0"/>
        <v>8407</v>
      </c>
    </row>
    <row r="37" spans="2:4" x14ac:dyDescent="0.3">
      <c r="B37">
        <v>1034</v>
      </c>
      <c r="C37" t="s">
        <v>107</v>
      </c>
      <c r="D37">
        <f t="shared" ca="1" si="0"/>
        <v>6639</v>
      </c>
    </row>
    <row r="38" spans="2:4" x14ac:dyDescent="0.3">
      <c r="B38">
        <v>1035</v>
      </c>
      <c r="C38" t="s">
        <v>108</v>
      </c>
      <c r="D38">
        <f t="shared" ca="1" si="0"/>
        <v>4511</v>
      </c>
    </row>
    <row r="39" spans="2:4" x14ac:dyDescent="0.3">
      <c r="B39">
        <v>1036</v>
      </c>
      <c r="C39" t="s">
        <v>109</v>
      </c>
      <c r="D39">
        <f t="shared" ca="1" si="0"/>
        <v>3565</v>
      </c>
    </row>
    <row r="40" spans="2:4" x14ac:dyDescent="0.3">
      <c r="B40">
        <v>1037</v>
      </c>
      <c r="C40" t="s">
        <v>110</v>
      </c>
      <c r="D40">
        <f t="shared" ca="1" si="0"/>
        <v>9304</v>
      </c>
    </row>
    <row r="41" spans="2:4" x14ac:dyDescent="0.3">
      <c r="B41">
        <v>1038</v>
      </c>
      <c r="C41" t="s">
        <v>111</v>
      </c>
      <c r="D41">
        <f t="shared" ca="1" si="0"/>
        <v>9840</v>
      </c>
    </row>
    <row r="42" spans="2:4" x14ac:dyDescent="0.3">
      <c r="B42">
        <v>1039</v>
      </c>
      <c r="C42" t="s">
        <v>112</v>
      </c>
      <c r="D42">
        <f t="shared" ca="1" si="0"/>
        <v>8124</v>
      </c>
    </row>
    <row r="43" spans="2:4" x14ac:dyDescent="0.3">
      <c r="B43">
        <v>1040</v>
      </c>
      <c r="C43" t="s">
        <v>113</v>
      </c>
      <c r="D43">
        <f t="shared" ca="1" si="0"/>
        <v>6886</v>
      </c>
    </row>
    <row r="44" spans="2:4" x14ac:dyDescent="0.3">
      <c r="B44">
        <v>1041</v>
      </c>
      <c r="C44" t="s">
        <v>114</v>
      </c>
      <c r="D44">
        <f t="shared" ca="1" si="0"/>
        <v>8397</v>
      </c>
    </row>
    <row r="45" spans="2:4" x14ac:dyDescent="0.3">
      <c r="B45">
        <v>1042</v>
      </c>
      <c r="C45" t="s">
        <v>115</v>
      </c>
      <c r="D45">
        <f t="shared" ca="1" si="0"/>
        <v>7233</v>
      </c>
    </row>
    <row r="46" spans="2:4" x14ac:dyDescent="0.3">
      <c r="B46">
        <v>1043</v>
      </c>
      <c r="C46" t="s">
        <v>116</v>
      </c>
      <c r="D46">
        <f t="shared" ca="1" si="0"/>
        <v>5590</v>
      </c>
    </row>
    <row r="47" spans="2:4" x14ac:dyDescent="0.3">
      <c r="B47">
        <v>1044</v>
      </c>
      <c r="C47" t="s">
        <v>117</v>
      </c>
      <c r="D47">
        <f t="shared" ca="1" si="0"/>
        <v>3039</v>
      </c>
    </row>
    <row r="48" spans="2:4" x14ac:dyDescent="0.3">
      <c r="B48">
        <v>1045</v>
      </c>
      <c r="C48" t="s">
        <v>118</v>
      </c>
      <c r="D48">
        <f t="shared" ca="1" si="0"/>
        <v>3605</v>
      </c>
    </row>
    <row r="49" spans="2:4" x14ac:dyDescent="0.3">
      <c r="B49">
        <v>1046</v>
      </c>
      <c r="C49" t="s">
        <v>119</v>
      </c>
      <c r="D49">
        <f t="shared" ca="1" si="0"/>
        <v>2327</v>
      </c>
    </row>
    <row r="50" spans="2:4" x14ac:dyDescent="0.3">
      <c r="B50">
        <v>1047</v>
      </c>
      <c r="C50" t="s">
        <v>120</v>
      </c>
      <c r="D50">
        <f t="shared" ca="1" si="0"/>
        <v>6497</v>
      </c>
    </row>
    <row r="51" spans="2:4" x14ac:dyDescent="0.3">
      <c r="B51">
        <v>1048</v>
      </c>
      <c r="C51" t="s">
        <v>121</v>
      </c>
      <c r="D51">
        <f t="shared" ca="1" si="0"/>
        <v>2680</v>
      </c>
    </row>
    <row r="52" spans="2:4" x14ac:dyDescent="0.3">
      <c r="B52">
        <v>1049</v>
      </c>
      <c r="C52" t="s">
        <v>122</v>
      </c>
      <c r="D52">
        <f t="shared" ca="1" si="0"/>
        <v>8572</v>
      </c>
    </row>
    <row r="53" spans="2:4" x14ac:dyDescent="0.3">
      <c r="B53">
        <v>1050</v>
      </c>
      <c r="C53" t="s">
        <v>123</v>
      </c>
      <c r="D53">
        <f t="shared" ca="1" si="0"/>
        <v>2855</v>
      </c>
    </row>
    <row r="54" spans="2:4" x14ac:dyDescent="0.3">
      <c r="B54">
        <v>1051</v>
      </c>
      <c r="C54" t="s">
        <v>124</v>
      </c>
      <c r="D54">
        <f t="shared" ca="1" si="0"/>
        <v>4360</v>
      </c>
    </row>
    <row r="55" spans="2:4" x14ac:dyDescent="0.3">
      <c r="B55">
        <v>1052</v>
      </c>
      <c r="C55" t="s">
        <v>125</v>
      </c>
      <c r="D55">
        <f t="shared" ca="1" si="0"/>
        <v>3990</v>
      </c>
    </row>
    <row r="56" spans="2:4" x14ac:dyDescent="0.3">
      <c r="B56">
        <v>1053</v>
      </c>
      <c r="C56" t="s">
        <v>126</v>
      </c>
      <c r="D56">
        <f t="shared" ca="1" si="0"/>
        <v>7705</v>
      </c>
    </row>
    <row r="57" spans="2:4" x14ac:dyDescent="0.3">
      <c r="B57">
        <v>1054</v>
      </c>
      <c r="C57" t="s">
        <v>127</v>
      </c>
      <c r="D57">
        <f t="shared" ca="1" si="0"/>
        <v>4424</v>
      </c>
    </row>
    <row r="58" spans="2:4" x14ac:dyDescent="0.3">
      <c r="B58">
        <v>1055</v>
      </c>
      <c r="C58" t="s">
        <v>128</v>
      </c>
      <c r="D58">
        <f t="shared" ca="1" si="0"/>
        <v>3872</v>
      </c>
    </row>
    <row r="59" spans="2:4" x14ac:dyDescent="0.3">
      <c r="B59">
        <v>1056</v>
      </c>
      <c r="C59" t="s">
        <v>129</v>
      </c>
      <c r="D59">
        <f t="shared" ca="1" si="0"/>
        <v>9031</v>
      </c>
    </row>
    <row r="60" spans="2:4" x14ac:dyDescent="0.3">
      <c r="B60">
        <v>1057</v>
      </c>
      <c r="C60" t="s">
        <v>130</v>
      </c>
      <c r="D60">
        <f t="shared" ca="1" si="0"/>
        <v>3340</v>
      </c>
    </row>
    <row r="61" spans="2:4" x14ac:dyDescent="0.3">
      <c r="B61">
        <v>1058</v>
      </c>
      <c r="C61" t="s">
        <v>131</v>
      </c>
      <c r="D61">
        <f t="shared" ca="1" si="0"/>
        <v>8763</v>
      </c>
    </row>
    <row r="62" spans="2:4" x14ac:dyDescent="0.3">
      <c r="B62">
        <v>1059</v>
      </c>
      <c r="C62" t="s">
        <v>132</v>
      </c>
      <c r="D62">
        <f t="shared" ca="1" si="0"/>
        <v>2769</v>
      </c>
    </row>
    <row r="63" spans="2:4" x14ac:dyDescent="0.3">
      <c r="B63">
        <v>1060</v>
      </c>
      <c r="C63" t="s">
        <v>133</v>
      </c>
      <c r="D63">
        <f t="shared" ca="1" si="0"/>
        <v>4674</v>
      </c>
    </row>
    <row r="64" spans="2:4" x14ac:dyDescent="0.3">
      <c r="B64">
        <v>1061</v>
      </c>
      <c r="C64" t="s">
        <v>134</v>
      </c>
      <c r="D64">
        <f t="shared" ca="1" si="0"/>
        <v>5230</v>
      </c>
    </row>
    <row r="65" spans="2:4" x14ac:dyDescent="0.3">
      <c r="B65">
        <v>1062</v>
      </c>
      <c r="C65" t="s">
        <v>135</v>
      </c>
      <c r="D65">
        <f t="shared" ca="1" si="0"/>
        <v>3735</v>
      </c>
    </row>
    <row r="66" spans="2:4" x14ac:dyDescent="0.3">
      <c r="B66">
        <v>1063</v>
      </c>
      <c r="C66" t="s">
        <v>136</v>
      </c>
      <c r="D66">
        <f t="shared" ca="1" si="0"/>
        <v>5009</v>
      </c>
    </row>
    <row r="67" spans="2:4" x14ac:dyDescent="0.3">
      <c r="B67">
        <v>1064</v>
      </c>
      <c r="C67" t="s">
        <v>137</v>
      </c>
      <c r="D67">
        <f t="shared" ca="1" si="0"/>
        <v>2495</v>
      </c>
    </row>
    <row r="68" spans="2:4" x14ac:dyDescent="0.3">
      <c r="B68">
        <v>1065</v>
      </c>
      <c r="C68" t="s">
        <v>138</v>
      </c>
      <c r="D68">
        <f t="shared" ref="D68:D131" ca="1" si="1">RANDBETWEEN(1700,10000)</f>
        <v>7073</v>
      </c>
    </row>
    <row r="69" spans="2:4" x14ac:dyDescent="0.3">
      <c r="B69">
        <v>1066</v>
      </c>
      <c r="C69" t="s">
        <v>139</v>
      </c>
      <c r="D69">
        <f t="shared" ca="1" si="1"/>
        <v>9878</v>
      </c>
    </row>
    <row r="70" spans="2:4" x14ac:dyDescent="0.3">
      <c r="B70">
        <v>1067</v>
      </c>
      <c r="C70" t="s">
        <v>140</v>
      </c>
      <c r="D70">
        <f t="shared" ca="1" si="1"/>
        <v>8300</v>
      </c>
    </row>
    <row r="71" spans="2:4" x14ac:dyDescent="0.3">
      <c r="B71">
        <v>1068</v>
      </c>
      <c r="C71" t="s">
        <v>141</v>
      </c>
      <c r="D71">
        <f t="shared" ca="1" si="1"/>
        <v>4467</v>
      </c>
    </row>
    <row r="72" spans="2:4" x14ac:dyDescent="0.3">
      <c r="B72">
        <v>1069</v>
      </c>
      <c r="C72" t="s">
        <v>142</v>
      </c>
      <c r="D72">
        <f t="shared" ca="1" si="1"/>
        <v>6889</v>
      </c>
    </row>
    <row r="73" spans="2:4" x14ac:dyDescent="0.3">
      <c r="B73">
        <v>1070</v>
      </c>
      <c r="C73" t="s">
        <v>143</v>
      </c>
      <c r="D73">
        <f t="shared" ca="1" si="1"/>
        <v>6710</v>
      </c>
    </row>
    <row r="74" spans="2:4" x14ac:dyDescent="0.3">
      <c r="B74">
        <v>1071</v>
      </c>
      <c r="C74" t="s">
        <v>144</v>
      </c>
      <c r="D74">
        <f t="shared" ca="1" si="1"/>
        <v>2138</v>
      </c>
    </row>
    <row r="75" spans="2:4" x14ac:dyDescent="0.3">
      <c r="B75">
        <v>1072</v>
      </c>
      <c r="C75" t="s">
        <v>145</v>
      </c>
      <c r="D75">
        <f t="shared" ca="1" si="1"/>
        <v>9539</v>
      </c>
    </row>
    <row r="76" spans="2:4" x14ac:dyDescent="0.3">
      <c r="B76">
        <v>1073</v>
      </c>
      <c r="C76" t="s">
        <v>146</v>
      </c>
      <c r="D76">
        <f t="shared" ca="1" si="1"/>
        <v>6702</v>
      </c>
    </row>
    <row r="77" spans="2:4" x14ac:dyDescent="0.3">
      <c r="B77">
        <v>1074</v>
      </c>
      <c r="C77" t="s">
        <v>147</v>
      </c>
      <c r="D77">
        <f t="shared" ca="1" si="1"/>
        <v>8568</v>
      </c>
    </row>
    <row r="78" spans="2:4" x14ac:dyDescent="0.3">
      <c r="B78">
        <v>1075</v>
      </c>
      <c r="C78" t="s">
        <v>148</v>
      </c>
      <c r="D78">
        <f t="shared" ca="1" si="1"/>
        <v>3786</v>
      </c>
    </row>
    <row r="79" spans="2:4" x14ac:dyDescent="0.3">
      <c r="B79">
        <v>1076</v>
      </c>
      <c r="C79" t="s">
        <v>149</v>
      </c>
      <c r="D79">
        <f t="shared" ca="1" si="1"/>
        <v>7589</v>
      </c>
    </row>
    <row r="80" spans="2:4" x14ac:dyDescent="0.3">
      <c r="B80">
        <v>1077</v>
      </c>
      <c r="C80" t="s">
        <v>150</v>
      </c>
      <c r="D80">
        <f t="shared" ca="1" si="1"/>
        <v>9870</v>
      </c>
    </row>
    <row r="81" spans="2:4" x14ac:dyDescent="0.3">
      <c r="B81">
        <v>1078</v>
      </c>
      <c r="C81" t="s">
        <v>151</v>
      </c>
      <c r="D81">
        <f t="shared" ca="1" si="1"/>
        <v>7995</v>
      </c>
    </row>
    <row r="82" spans="2:4" x14ac:dyDescent="0.3">
      <c r="B82">
        <v>1079</v>
      </c>
      <c r="C82" t="s">
        <v>152</v>
      </c>
      <c r="D82">
        <f t="shared" ca="1" si="1"/>
        <v>5341</v>
      </c>
    </row>
    <row r="83" spans="2:4" x14ac:dyDescent="0.3">
      <c r="B83">
        <v>1080</v>
      </c>
      <c r="C83" t="s">
        <v>153</v>
      </c>
      <c r="D83">
        <f t="shared" ca="1" si="1"/>
        <v>4189</v>
      </c>
    </row>
    <row r="84" spans="2:4" x14ac:dyDescent="0.3">
      <c r="B84">
        <v>1081</v>
      </c>
      <c r="C84" t="s">
        <v>154</v>
      </c>
      <c r="D84">
        <f t="shared" ca="1" si="1"/>
        <v>8325</v>
      </c>
    </row>
    <row r="85" spans="2:4" x14ac:dyDescent="0.3">
      <c r="B85">
        <v>1082</v>
      </c>
      <c r="C85" t="s">
        <v>155</v>
      </c>
      <c r="D85">
        <f t="shared" ca="1" si="1"/>
        <v>3019</v>
      </c>
    </row>
    <row r="86" spans="2:4" x14ac:dyDescent="0.3">
      <c r="B86">
        <v>1083</v>
      </c>
      <c r="C86" t="s">
        <v>156</v>
      </c>
      <c r="D86">
        <f t="shared" ca="1" si="1"/>
        <v>7260</v>
      </c>
    </row>
    <row r="87" spans="2:4" x14ac:dyDescent="0.3">
      <c r="B87">
        <v>1084</v>
      </c>
      <c r="C87" t="s">
        <v>157</v>
      </c>
      <c r="D87">
        <f t="shared" ca="1" si="1"/>
        <v>5248</v>
      </c>
    </row>
    <row r="88" spans="2:4" x14ac:dyDescent="0.3">
      <c r="B88">
        <v>1085</v>
      </c>
      <c r="C88" t="s">
        <v>158</v>
      </c>
      <c r="D88">
        <f t="shared" ca="1" si="1"/>
        <v>6099</v>
      </c>
    </row>
    <row r="89" spans="2:4" x14ac:dyDescent="0.3">
      <c r="B89">
        <v>1086</v>
      </c>
      <c r="C89" t="s">
        <v>159</v>
      </c>
      <c r="D89">
        <f t="shared" ca="1" si="1"/>
        <v>3908</v>
      </c>
    </row>
    <row r="90" spans="2:4" x14ac:dyDescent="0.3">
      <c r="B90">
        <v>1087</v>
      </c>
      <c r="C90" t="s">
        <v>160</v>
      </c>
      <c r="D90">
        <f t="shared" ca="1" si="1"/>
        <v>6036</v>
      </c>
    </row>
    <row r="91" spans="2:4" x14ac:dyDescent="0.3">
      <c r="B91">
        <v>1088</v>
      </c>
      <c r="C91" t="s">
        <v>161</v>
      </c>
      <c r="D91">
        <f t="shared" ca="1" si="1"/>
        <v>8607</v>
      </c>
    </row>
    <row r="92" spans="2:4" x14ac:dyDescent="0.3">
      <c r="B92">
        <v>1089</v>
      </c>
      <c r="C92" t="s">
        <v>162</v>
      </c>
      <c r="D92">
        <f t="shared" ca="1" si="1"/>
        <v>5020</v>
      </c>
    </row>
    <row r="93" spans="2:4" x14ac:dyDescent="0.3">
      <c r="B93">
        <v>1090</v>
      </c>
      <c r="C93" t="s">
        <v>163</v>
      </c>
      <c r="D93">
        <f t="shared" ca="1" si="1"/>
        <v>9737</v>
      </c>
    </row>
    <row r="94" spans="2:4" x14ac:dyDescent="0.3">
      <c r="B94">
        <v>1091</v>
      </c>
      <c r="C94" t="s">
        <v>164</v>
      </c>
      <c r="D94">
        <f t="shared" ca="1" si="1"/>
        <v>9953</v>
      </c>
    </row>
    <row r="95" spans="2:4" x14ac:dyDescent="0.3">
      <c r="B95">
        <v>1092</v>
      </c>
      <c r="C95" t="s">
        <v>165</v>
      </c>
      <c r="D95">
        <f t="shared" ca="1" si="1"/>
        <v>5988</v>
      </c>
    </row>
    <row r="96" spans="2:4" x14ac:dyDescent="0.3">
      <c r="B96">
        <v>1093</v>
      </c>
      <c r="C96" t="s">
        <v>166</v>
      </c>
      <c r="D96">
        <f t="shared" ca="1" si="1"/>
        <v>6986</v>
      </c>
    </row>
    <row r="97" spans="2:4" x14ac:dyDescent="0.3">
      <c r="B97">
        <v>1094</v>
      </c>
      <c r="C97" t="s">
        <v>167</v>
      </c>
      <c r="D97">
        <f t="shared" ca="1" si="1"/>
        <v>3493</v>
      </c>
    </row>
    <row r="98" spans="2:4" x14ac:dyDescent="0.3">
      <c r="B98">
        <v>1095</v>
      </c>
      <c r="C98" t="s">
        <v>168</v>
      </c>
      <c r="D98">
        <f t="shared" ca="1" si="1"/>
        <v>7890</v>
      </c>
    </row>
    <row r="99" spans="2:4" x14ac:dyDescent="0.3">
      <c r="B99">
        <v>1096</v>
      </c>
      <c r="C99" t="s">
        <v>169</v>
      </c>
      <c r="D99">
        <f t="shared" ca="1" si="1"/>
        <v>4545</v>
      </c>
    </row>
    <row r="100" spans="2:4" x14ac:dyDescent="0.3">
      <c r="B100">
        <v>1097</v>
      </c>
      <c r="C100" t="s">
        <v>170</v>
      </c>
      <c r="D100">
        <f t="shared" ca="1" si="1"/>
        <v>9622</v>
      </c>
    </row>
    <row r="101" spans="2:4" x14ac:dyDescent="0.3">
      <c r="B101">
        <v>1098</v>
      </c>
      <c r="C101" t="s">
        <v>171</v>
      </c>
      <c r="D101">
        <f t="shared" ca="1" si="1"/>
        <v>9087</v>
      </c>
    </row>
    <row r="102" spans="2:4" x14ac:dyDescent="0.3">
      <c r="B102">
        <v>1099</v>
      </c>
      <c r="C102" t="s">
        <v>172</v>
      </c>
      <c r="D102">
        <f t="shared" ca="1" si="1"/>
        <v>5940</v>
      </c>
    </row>
    <row r="103" spans="2:4" x14ac:dyDescent="0.3">
      <c r="B103">
        <v>1100</v>
      </c>
      <c r="C103" t="s">
        <v>173</v>
      </c>
      <c r="D103">
        <f t="shared" ca="1" si="1"/>
        <v>9449</v>
      </c>
    </row>
    <row r="104" spans="2:4" x14ac:dyDescent="0.3">
      <c r="B104">
        <v>1101</v>
      </c>
      <c r="C104" t="s">
        <v>174</v>
      </c>
      <c r="D104">
        <f t="shared" ca="1" si="1"/>
        <v>5496</v>
      </c>
    </row>
    <row r="105" spans="2:4" x14ac:dyDescent="0.3">
      <c r="B105">
        <v>1102</v>
      </c>
      <c r="C105" t="s">
        <v>175</v>
      </c>
      <c r="D105">
        <f t="shared" ca="1" si="1"/>
        <v>9589</v>
      </c>
    </row>
    <row r="106" spans="2:4" x14ac:dyDescent="0.3">
      <c r="B106">
        <v>1103</v>
      </c>
      <c r="C106" t="s">
        <v>176</v>
      </c>
      <c r="D106">
        <f t="shared" ca="1" si="1"/>
        <v>2719</v>
      </c>
    </row>
    <row r="107" spans="2:4" x14ac:dyDescent="0.3">
      <c r="B107">
        <v>1104</v>
      </c>
      <c r="C107" t="s">
        <v>177</v>
      </c>
      <c r="D107">
        <f t="shared" ca="1" si="1"/>
        <v>7181</v>
      </c>
    </row>
    <row r="108" spans="2:4" x14ac:dyDescent="0.3">
      <c r="B108">
        <v>1105</v>
      </c>
      <c r="C108" t="s">
        <v>178</v>
      </c>
      <c r="D108">
        <f t="shared" ca="1" si="1"/>
        <v>6525</v>
      </c>
    </row>
    <row r="109" spans="2:4" x14ac:dyDescent="0.3">
      <c r="B109">
        <v>1106</v>
      </c>
      <c r="C109" t="s">
        <v>179</v>
      </c>
      <c r="D109">
        <f t="shared" ca="1" si="1"/>
        <v>2812</v>
      </c>
    </row>
    <row r="110" spans="2:4" x14ac:dyDescent="0.3">
      <c r="B110">
        <v>1107</v>
      </c>
      <c r="C110" t="s">
        <v>180</v>
      </c>
      <c r="D110">
        <f t="shared" ca="1" si="1"/>
        <v>1910</v>
      </c>
    </row>
    <row r="111" spans="2:4" x14ac:dyDescent="0.3">
      <c r="B111">
        <v>1108</v>
      </c>
      <c r="C111" t="s">
        <v>181</v>
      </c>
      <c r="D111">
        <f t="shared" ca="1" si="1"/>
        <v>3570</v>
      </c>
    </row>
    <row r="112" spans="2:4" x14ac:dyDescent="0.3">
      <c r="B112">
        <v>1109</v>
      </c>
      <c r="C112" t="s">
        <v>182</v>
      </c>
      <c r="D112">
        <f t="shared" ca="1" si="1"/>
        <v>7108</v>
      </c>
    </row>
    <row r="113" spans="2:4" x14ac:dyDescent="0.3">
      <c r="B113">
        <v>1110</v>
      </c>
      <c r="C113" t="s">
        <v>183</v>
      </c>
      <c r="D113">
        <f t="shared" ca="1" si="1"/>
        <v>8152</v>
      </c>
    </row>
    <row r="114" spans="2:4" x14ac:dyDescent="0.3">
      <c r="B114">
        <v>1111</v>
      </c>
      <c r="C114" t="s">
        <v>184</v>
      </c>
      <c r="D114">
        <f t="shared" ca="1" si="1"/>
        <v>1980</v>
      </c>
    </row>
    <row r="115" spans="2:4" x14ac:dyDescent="0.3">
      <c r="B115">
        <v>1112</v>
      </c>
      <c r="C115" t="s">
        <v>185</v>
      </c>
      <c r="D115">
        <f t="shared" ca="1" si="1"/>
        <v>7555</v>
      </c>
    </row>
    <row r="116" spans="2:4" x14ac:dyDescent="0.3">
      <c r="B116">
        <v>1113</v>
      </c>
      <c r="C116" t="s">
        <v>186</v>
      </c>
      <c r="D116">
        <f t="shared" ca="1" si="1"/>
        <v>4962</v>
      </c>
    </row>
    <row r="117" spans="2:4" x14ac:dyDescent="0.3">
      <c r="B117">
        <v>1114</v>
      </c>
      <c r="C117" t="s">
        <v>187</v>
      </c>
      <c r="D117">
        <f t="shared" ca="1" si="1"/>
        <v>8984</v>
      </c>
    </row>
    <row r="118" spans="2:4" x14ac:dyDescent="0.3">
      <c r="B118">
        <v>1115</v>
      </c>
      <c r="C118" t="s">
        <v>188</v>
      </c>
      <c r="D118">
        <f t="shared" ca="1" si="1"/>
        <v>3396</v>
      </c>
    </row>
    <row r="119" spans="2:4" x14ac:dyDescent="0.3">
      <c r="B119">
        <v>1116</v>
      </c>
      <c r="C119" t="s">
        <v>189</v>
      </c>
      <c r="D119">
        <f t="shared" ca="1" si="1"/>
        <v>3081</v>
      </c>
    </row>
    <row r="120" spans="2:4" x14ac:dyDescent="0.3">
      <c r="B120">
        <v>1117</v>
      </c>
      <c r="C120" t="s">
        <v>190</v>
      </c>
      <c r="D120">
        <f t="shared" ca="1" si="1"/>
        <v>8625</v>
      </c>
    </row>
    <row r="121" spans="2:4" x14ac:dyDescent="0.3">
      <c r="B121">
        <v>1118</v>
      </c>
      <c r="C121" t="s">
        <v>191</v>
      </c>
      <c r="D121">
        <f t="shared" ca="1" si="1"/>
        <v>8511</v>
      </c>
    </row>
    <row r="122" spans="2:4" x14ac:dyDescent="0.3">
      <c r="B122">
        <v>1119</v>
      </c>
      <c r="C122" t="s">
        <v>192</v>
      </c>
      <c r="D122">
        <f t="shared" ca="1" si="1"/>
        <v>7387</v>
      </c>
    </row>
    <row r="123" spans="2:4" x14ac:dyDescent="0.3">
      <c r="B123">
        <v>1120</v>
      </c>
      <c r="C123" t="s">
        <v>193</v>
      </c>
      <c r="D123">
        <f t="shared" ca="1" si="1"/>
        <v>3865</v>
      </c>
    </row>
    <row r="124" spans="2:4" x14ac:dyDescent="0.3">
      <c r="B124">
        <v>1121</v>
      </c>
      <c r="C124" t="s">
        <v>194</v>
      </c>
      <c r="D124">
        <f t="shared" ca="1" si="1"/>
        <v>5816</v>
      </c>
    </row>
    <row r="125" spans="2:4" x14ac:dyDescent="0.3">
      <c r="B125">
        <v>1122</v>
      </c>
      <c r="C125" t="s">
        <v>195</v>
      </c>
      <c r="D125">
        <f t="shared" ca="1" si="1"/>
        <v>4750</v>
      </c>
    </row>
    <row r="126" spans="2:4" x14ac:dyDescent="0.3">
      <c r="B126">
        <v>1123</v>
      </c>
      <c r="C126" t="s">
        <v>196</v>
      </c>
      <c r="D126">
        <f t="shared" ca="1" si="1"/>
        <v>5960</v>
      </c>
    </row>
    <row r="127" spans="2:4" x14ac:dyDescent="0.3">
      <c r="B127">
        <v>1124</v>
      </c>
      <c r="C127" t="s">
        <v>197</v>
      </c>
      <c r="D127">
        <f t="shared" ca="1" si="1"/>
        <v>5981</v>
      </c>
    </row>
    <row r="128" spans="2:4" x14ac:dyDescent="0.3">
      <c r="B128">
        <v>1125</v>
      </c>
      <c r="C128" t="s">
        <v>198</v>
      </c>
      <c r="D128">
        <f t="shared" ca="1" si="1"/>
        <v>6636</v>
      </c>
    </row>
    <row r="129" spans="2:4" x14ac:dyDescent="0.3">
      <c r="B129">
        <v>1126</v>
      </c>
      <c r="C129" t="s">
        <v>199</v>
      </c>
      <c r="D129">
        <f t="shared" ca="1" si="1"/>
        <v>2792</v>
      </c>
    </row>
    <row r="130" spans="2:4" x14ac:dyDescent="0.3">
      <c r="B130">
        <v>1127</v>
      </c>
      <c r="C130" t="s">
        <v>200</v>
      </c>
      <c r="D130">
        <f t="shared" ca="1" si="1"/>
        <v>5627</v>
      </c>
    </row>
    <row r="131" spans="2:4" x14ac:dyDescent="0.3">
      <c r="B131">
        <v>1128</v>
      </c>
      <c r="C131" t="s">
        <v>201</v>
      </c>
      <c r="D131">
        <f t="shared" ca="1" si="1"/>
        <v>4422</v>
      </c>
    </row>
    <row r="132" spans="2:4" x14ac:dyDescent="0.3">
      <c r="B132">
        <v>1129</v>
      </c>
      <c r="C132" t="s">
        <v>202</v>
      </c>
      <c r="D132">
        <f t="shared" ref="D132:D138" ca="1" si="2">RANDBETWEEN(1700,10000)</f>
        <v>3294</v>
      </c>
    </row>
    <row r="133" spans="2:4" x14ac:dyDescent="0.3">
      <c r="B133">
        <v>1130</v>
      </c>
      <c r="C133" t="s">
        <v>203</v>
      </c>
      <c r="D133">
        <f t="shared" ca="1" si="2"/>
        <v>9147</v>
      </c>
    </row>
    <row r="134" spans="2:4" x14ac:dyDescent="0.3">
      <c r="B134">
        <v>1131</v>
      </c>
      <c r="C134" t="s">
        <v>204</v>
      </c>
      <c r="D134">
        <f t="shared" ca="1" si="2"/>
        <v>5620</v>
      </c>
    </row>
    <row r="135" spans="2:4" x14ac:dyDescent="0.3">
      <c r="B135">
        <v>1132</v>
      </c>
      <c r="C135" t="s">
        <v>205</v>
      </c>
      <c r="D135">
        <f t="shared" ca="1" si="2"/>
        <v>4532</v>
      </c>
    </row>
    <row r="136" spans="2:4" x14ac:dyDescent="0.3">
      <c r="B136">
        <v>1133</v>
      </c>
      <c r="C136" t="s">
        <v>206</v>
      </c>
      <c r="D136">
        <f t="shared" ca="1" si="2"/>
        <v>1910</v>
      </c>
    </row>
    <row r="137" spans="2:4" x14ac:dyDescent="0.3">
      <c r="B137">
        <v>1134</v>
      </c>
      <c r="C137" t="s">
        <v>207</v>
      </c>
      <c r="D137">
        <f t="shared" ca="1" si="2"/>
        <v>5578</v>
      </c>
    </row>
    <row r="138" spans="2:4" x14ac:dyDescent="0.3">
      <c r="B138">
        <v>1135</v>
      </c>
      <c r="C138" t="s">
        <v>208</v>
      </c>
      <c r="D138">
        <f t="shared" ca="1" si="2"/>
        <v>6404</v>
      </c>
    </row>
  </sheetData>
  <phoneticPr fontId="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1D99-ACDA-46F6-BE78-8B29B920F13C}">
  <dimension ref="A2:B2"/>
  <sheetViews>
    <sheetView zoomScale="130" zoomScaleNormal="130" workbookViewId="0">
      <selection activeCell="D6" sqref="D6"/>
    </sheetView>
  </sheetViews>
  <sheetFormatPr defaultRowHeight="14.4" x14ac:dyDescent="0.3"/>
  <cols>
    <col min="1" max="1" width="22.33203125" customWidth="1"/>
    <col min="2" max="2" width="14.21875" customWidth="1"/>
  </cols>
  <sheetData>
    <row r="2" spans="1:2" x14ac:dyDescent="0.3">
      <c r="A2" s="1" t="s">
        <v>64</v>
      </c>
      <c r="B2" s="7">
        <f>'Data Entry (Sheet Protection)'!$C$10</f>
        <v>1971.6000000000001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661B4-FEA2-4C5F-B757-B0496B72CFD5}">
  <dimension ref="B2:K15"/>
  <sheetViews>
    <sheetView zoomScale="160" zoomScaleNormal="160" workbookViewId="0">
      <selection activeCell="M5" sqref="M5"/>
    </sheetView>
  </sheetViews>
  <sheetFormatPr defaultRowHeight="14.4" x14ac:dyDescent="0.3"/>
  <cols>
    <col min="2" max="2" width="10" customWidth="1"/>
  </cols>
  <sheetData>
    <row r="2" spans="2:11" x14ac:dyDescent="0.3">
      <c r="B2" s="21">
        <f ca="1">RAND() * 100</f>
        <v>51.238868896996671</v>
      </c>
    </row>
    <row r="5" spans="2:11" x14ac:dyDescent="0.3">
      <c r="B5" s="21">
        <f ca="1">RAND() * 100</f>
        <v>58.140725504217208</v>
      </c>
      <c r="C5">
        <v>23.522837533498798</v>
      </c>
      <c r="D5">
        <f ca="1">RAND() * 100</f>
        <v>19.412411564299902</v>
      </c>
      <c r="E5">
        <v>123</v>
      </c>
      <c r="F5">
        <f ca="1">$B$2</f>
        <v>51.238868896996671</v>
      </c>
    </row>
    <row r="6" spans="2:11" x14ac:dyDescent="0.3">
      <c r="B6" t="s">
        <v>209</v>
      </c>
      <c r="C6" t="s">
        <v>210</v>
      </c>
      <c r="D6" t="s">
        <v>211</v>
      </c>
      <c r="E6" t="s">
        <v>212</v>
      </c>
      <c r="F6" t="s">
        <v>213</v>
      </c>
    </row>
    <row r="7" spans="2:11" x14ac:dyDescent="0.3">
      <c r="J7" s="23">
        <v>1</v>
      </c>
      <c r="K7" s="23">
        <v>2</v>
      </c>
    </row>
    <row r="8" spans="2:11" x14ac:dyDescent="0.3">
      <c r="B8" s="23">
        <v>1</v>
      </c>
      <c r="C8" s="23">
        <v>2</v>
      </c>
      <c r="F8" s="23">
        <v>1</v>
      </c>
      <c r="G8" s="23">
        <v>3</v>
      </c>
      <c r="H8" s="23">
        <v>5</v>
      </c>
      <c r="J8" s="23">
        <v>3</v>
      </c>
      <c r="K8" s="23"/>
    </row>
    <row r="9" spans="2:11" x14ac:dyDescent="0.3">
      <c r="B9" s="23">
        <v>3</v>
      </c>
      <c r="C9" s="23">
        <v>4</v>
      </c>
      <c r="F9" s="23">
        <v>2</v>
      </c>
      <c r="G9" s="23">
        <v>4</v>
      </c>
      <c r="H9" s="23">
        <v>6</v>
      </c>
      <c r="J9" s="23"/>
      <c r="K9" s="23">
        <v>6</v>
      </c>
    </row>
    <row r="10" spans="2:11" x14ac:dyDescent="0.3">
      <c r="B10" s="23">
        <v>5</v>
      </c>
      <c r="C10" s="23">
        <v>6</v>
      </c>
    </row>
    <row r="13" spans="2:11" x14ac:dyDescent="0.3">
      <c r="B13" s="23">
        <v>1</v>
      </c>
      <c r="C13" s="23">
        <v>2</v>
      </c>
      <c r="J13" s="23">
        <v>1</v>
      </c>
      <c r="K13" s="23">
        <v>2</v>
      </c>
    </row>
    <row r="14" spans="2:11" x14ac:dyDescent="0.3">
      <c r="B14" s="23">
        <v>3</v>
      </c>
      <c r="C14" s="23">
        <v>4</v>
      </c>
      <c r="J14" s="23">
        <v>3</v>
      </c>
      <c r="K14" s="24">
        <v>8</v>
      </c>
    </row>
    <row r="15" spans="2:11" x14ac:dyDescent="0.3">
      <c r="B15" s="23">
        <v>5</v>
      </c>
      <c r="C15" s="23">
        <v>6</v>
      </c>
      <c r="J15" s="24">
        <v>8</v>
      </c>
      <c r="K15" s="23">
        <v>6</v>
      </c>
    </row>
  </sheetData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E2F8-E0E4-4430-B11B-1788A021B848}">
  <dimension ref="B3:B7"/>
  <sheetViews>
    <sheetView zoomScale="160" zoomScaleNormal="160" workbookViewId="0">
      <selection activeCell="H11" sqref="H11"/>
    </sheetView>
  </sheetViews>
  <sheetFormatPr defaultRowHeight="14.4" x14ac:dyDescent="0.3"/>
  <cols>
    <col min="2" max="2" width="11.77734375" bestFit="1" customWidth="1"/>
  </cols>
  <sheetData>
    <row r="3" spans="2:2" x14ac:dyDescent="0.3">
      <c r="B3" t="s">
        <v>214</v>
      </c>
    </row>
    <row r="5" spans="2:2" x14ac:dyDescent="0.3">
      <c r="B5" t="s">
        <v>215</v>
      </c>
    </row>
    <row r="7" spans="2:2" x14ac:dyDescent="0.3">
      <c r="B7" t="s">
        <v>215</v>
      </c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15146-D97D-4290-B864-0E105105987A}">
  <dimension ref="C1:P17"/>
  <sheetViews>
    <sheetView zoomScale="130" zoomScaleNormal="130" workbookViewId="0">
      <selection activeCell="E22" sqref="E22"/>
    </sheetView>
  </sheetViews>
  <sheetFormatPr defaultRowHeight="14.4" x14ac:dyDescent="0.3"/>
  <cols>
    <col min="2" max="2" width="7.109375" customWidth="1"/>
    <col min="3" max="3" width="8.88671875" hidden="1" customWidth="1"/>
    <col min="4" max="4" width="20" customWidth="1"/>
  </cols>
  <sheetData>
    <row r="1" spans="4:16" ht="15" thickBot="1" x14ac:dyDescent="0.35"/>
    <row r="2" spans="4:16" ht="15" thickBot="1" x14ac:dyDescent="0.35">
      <c r="D2" s="36" t="s">
        <v>216</v>
      </c>
      <c r="E2" s="40">
        <v>2025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</row>
    <row r="3" spans="4:16" ht="15" thickBot="1" x14ac:dyDescent="0.35">
      <c r="D3" s="37"/>
      <c r="E3" s="38" t="s">
        <v>18</v>
      </c>
      <c r="F3" s="38" t="s">
        <v>19</v>
      </c>
      <c r="G3" s="43" t="s">
        <v>20</v>
      </c>
      <c r="H3" s="38" t="s">
        <v>21</v>
      </c>
      <c r="I3" s="38" t="s">
        <v>22</v>
      </c>
      <c r="J3" s="43" t="s">
        <v>23</v>
      </c>
      <c r="K3" s="38" t="s">
        <v>24</v>
      </c>
      <c r="L3" s="38" t="s">
        <v>25</v>
      </c>
      <c r="M3" s="43" t="s">
        <v>26</v>
      </c>
      <c r="N3" s="38" t="s">
        <v>27</v>
      </c>
      <c r="O3" s="38" t="s">
        <v>28</v>
      </c>
      <c r="P3" s="39" t="s">
        <v>29</v>
      </c>
    </row>
    <row r="4" spans="4:16" x14ac:dyDescent="0.3">
      <c r="D4" s="33"/>
      <c r="E4" s="31"/>
      <c r="F4" s="28"/>
      <c r="G4" s="44"/>
      <c r="H4" s="31"/>
      <c r="I4" s="28"/>
      <c r="J4" s="44"/>
      <c r="K4" s="31"/>
      <c r="L4" s="28"/>
      <c r="M4" s="44"/>
      <c r="N4" s="31"/>
      <c r="O4" s="28"/>
      <c r="P4" s="29"/>
    </row>
    <row r="5" spans="4:16" x14ac:dyDescent="0.3">
      <c r="D5" s="34"/>
      <c r="E5" s="32"/>
      <c r="F5" s="22"/>
      <c r="G5" s="45"/>
      <c r="H5" s="32"/>
      <c r="I5" s="22"/>
      <c r="J5" s="45"/>
      <c r="K5" s="32"/>
      <c r="L5" s="22"/>
      <c r="M5" s="45"/>
      <c r="N5" s="32"/>
      <c r="O5" s="22"/>
      <c r="P5" s="25"/>
    </row>
    <row r="6" spans="4:16" x14ac:dyDescent="0.3">
      <c r="D6" s="34"/>
      <c r="E6" s="32"/>
      <c r="F6" s="22"/>
      <c r="G6" s="45"/>
      <c r="H6" s="32"/>
      <c r="I6" s="22"/>
      <c r="J6" s="45"/>
      <c r="K6" s="32"/>
      <c r="L6" s="22"/>
      <c r="M6" s="45"/>
      <c r="N6" s="32"/>
      <c r="O6" s="22"/>
      <c r="P6" s="25"/>
    </row>
    <row r="7" spans="4:16" x14ac:dyDescent="0.3">
      <c r="D7" s="34"/>
      <c r="E7" s="32"/>
      <c r="F7" s="22"/>
      <c r="G7" s="45"/>
      <c r="H7" s="32"/>
      <c r="I7" s="22"/>
      <c r="J7" s="45"/>
      <c r="K7" s="32"/>
      <c r="L7" s="22"/>
      <c r="M7" s="45"/>
      <c r="N7" s="32"/>
      <c r="O7" s="22"/>
      <c r="P7" s="25"/>
    </row>
    <row r="8" spans="4:16" x14ac:dyDescent="0.3">
      <c r="D8" s="34"/>
      <c r="E8" s="32"/>
      <c r="F8" s="22"/>
      <c r="G8" s="45"/>
      <c r="H8" s="32"/>
      <c r="I8" s="22"/>
      <c r="J8" s="45"/>
      <c r="K8" s="32"/>
      <c r="L8" s="22"/>
      <c r="M8" s="45"/>
      <c r="N8" s="32"/>
      <c r="O8" s="22"/>
      <c r="P8" s="25"/>
    </row>
    <row r="9" spans="4:16" x14ac:dyDescent="0.3">
      <c r="D9" s="34"/>
      <c r="E9" s="32"/>
      <c r="F9" s="22"/>
      <c r="G9" s="45"/>
      <c r="H9" s="32"/>
      <c r="I9" s="22"/>
      <c r="J9" s="45"/>
      <c r="K9" s="32"/>
      <c r="L9" s="22"/>
      <c r="M9" s="45"/>
      <c r="N9" s="32"/>
      <c r="O9" s="22"/>
      <c r="P9" s="25"/>
    </row>
    <row r="10" spans="4:16" x14ac:dyDescent="0.3">
      <c r="D10" s="34"/>
      <c r="E10" s="32"/>
      <c r="F10" s="22"/>
      <c r="G10" s="45"/>
      <c r="H10" s="32"/>
      <c r="I10" s="22"/>
      <c r="J10" s="45"/>
      <c r="K10" s="32"/>
      <c r="L10" s="22"/>
      <c r="M10" s="45"/>
      <c r="N10" s="32"/>
      <c r="O10" s="22"/>
      <c r="P10" s="25"/>
    </row>
    <row r="11" spans="4:16" x14ac:dyDescent="0.3">
      <c r="D11" s="34"/>
      <c r="E11" s="32"/>
      <c r="F11" s="22"/>
      <c r="G11" s="45"/>
      <c r="H11" s="32"/>
      <c r="I11" s="22"/>
      <c r="J11" s="45"/>
      <c r="K11" s="32"/>
      <c r="L11" s="22"/>
      <c r="M11" s="45"/>
      <c r="N11" s="32"/>
      <c r="O11" s="22"/>
      <c r="P11" s="25"/>
    </row>
    <row r="12" spans="4:16" x14ac:dyDescent="0.3">
      <c r="D12" s="34"/>
      <c r="E12" s="32"/>
      <c r="F12" s="22"/>
      <c r="G12" s="45"/>
      <c r="H12" s="32"/>
      <c r="I12" s="22"/>
      <c r="J12" s="45"/>
      <c r="K12" s="32"/>
      <c r="L12" s="22"/>
      <c r="M12" s="45"/>
      <c r="N12" s="32"/>
      <c r="O12" s="22"/>
      <c r="P12" s="25"/>
    </row>
    <row r="13" spans="4:16" x14ac:dyDescent="0.3">
      <c r="D13" s="34"/>
      <c r="E13" s="32"/>
      <c r="F13" s="22"/>
      <c r="G13" s="45"/>
      <c r="H13" s="32"/>
      <c r="I13" s="22"/>
      <c r="J13" s="45"/>
      <c r="K13" s="32"/>
      <c r="L13" s="22"/>
      <c r="M13" s="45"/>
      <c r="N13" s="32"/>
      <c r="O13" s="22"/>
      <c r="P13" s="25"/>
    </row>
    <row r="14" spans="4:16" x14ac:dyDescent="0.3">
      <c r="D14" s="34"/>
      <c r="E14" s="32"/>
      <c r="F14" s="22"/>
      <c r="G14" s="45"/>
      <c r="H14" s="32"/>
      <c r="I14" s="22"/>
      <c r="J14" s="45"/>
      <c r="K14" s="32"/>
      <c r="L14" s="22"/>
      <c r="M14" s="45"/>
      <c r="N14" s="32"/>
      <c r="O14" s="22"/>
      <c r="P14" s="25"/>
    </row>
    <row r="15" spans="4:16" x14ac:dyDescent="0.3">
      <c r="D15" s="34"/>
      <c r="E15" s="32"/>
      <c r="F15" s="22"/>
      <c r="G15" s="45"/>
      <c r="H15" s="32"/>
      <c r="I15" s="22"/>
      <c r="J15" s="45"/>
      <c r="K15" s="32"/>
      <c r="L15" s="22"/>
      <c r="M15" s="45"/>
      <c r="N15" s="32"/>
      <c r="O15" s="22"/>
      <c r="P15" s="25"/>
    </row>
    <row r="16" spans="4:16" x14ac:dyDescent="0.3">
      <c r="D16" s="34"/>
      <c r="E16" s="32"/>
      <c r="F16" s="22"/>
      <c r="G16" s="45"/>
      <c r="H16" s="32"/>
      <c r="I16" s="22"/>
      <c r="J16" s="45"/>
      <c r="K16" s="32"/>
      <c r="L16" s="22"/>
      <c r="M16" s="45"/>
      <c r="N16" s="32"/>
      <c r="O16" s="22"/>
      <c r="P16" s="25"/>
    </row>
    <row r="17" spans="4:16" ht="15" thickBot="1" x14ac:dyDescent="0.35">
      <c r="D17" s="35"/>
      <c r="E17" s="30"/>
      <c r="F17" s="26"/>
      <c r="G17" s="46"/>
      <c r="H17" s="30"/>
      <c r="I17" s="26"/>
      <c r="J17" s="46"/>
      <c r="K17" s="30"/>
      <c r="L17" s="26"/>
      <c r="M17" s="46"/>
      <c r="N17" s="30"/>
      <c r="O17" s="26"/>
      <c r="P17" s="27"/>
    </row>
  </sheetData>
  <mergeCells count="2">
    <mergeCell ref="D2:D3"/>
    <mergeCell ref="E2:P2"/>
  </mergeCells>
  <phoneticPr fontId="4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A2551-1F32-47EA-BFDD-D3F924DB3E69}">
  <dimension ref="B2:F2"/>
  <sheetViews>
    <sheetView zoomScale="160" zoomScaleNormal="160" workbookViewId="0">
      <selection activeCell="F5" sqref="F5"/>
    </sheetView>
  </sheetViews>
  <sheetFormatPr defaultRowHeight="14.4" x14ac:dyDescent="0.3"/>
  <sheetData>
    <row r="2" spans="2:6" ht="16.2" x14ac:dyDescent="0.35">
      <c r="B2" s="47" t="s">
        <v>217</v>
      </c>
      <c r="D2" s="47" t="s">
        <v>218</v>
      </c>
      <c r="F2" s="48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9B9D-705C-4520-9105-FB5323AECD81}">
  <dimension ref="A2"/>
  <sheetViews>
    <sheetView topLeftCell="L6" zoomScale="220" zoomScaleNormal="220" workbookViewId="0">
      <selection activeCell="U9" sqref="U9"/>
    </sheetView>
  </sheetViews>
  <sheetFormatPr defaultRowHeight="14.4" x14ac:dyDescent="0.3"/>
  <sheetData>
    <row r="2" spans="1:1" x14ac:dyDescent="0.3">
      <c r="A2" s="49" t="s">
        <v>220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BD92-87A0-43E3-BEB3-4BB8F1AC6351}">
  <sheetPr codeName="Sheet2"/>
  <dimension ref="B2:J14"/>
  <sheetViews>
    <sheetView workbookViewId="0">
      <selection activeCell="O24" sqref="O24"/>
    </sheetView>
  </sheetViews>
  <sheetFormatPr defaultRowHeight="14.4" x14ac:dyDescent="0.3"/>
  <cols>
    <col min="3" max="3" width="10.44140625" bestFit="1" customWidth="1"/>
    <col min="6" max="6" width="10" bestFit="1" customWidth="1"/>
    <col min="10" max="10" width="11.33203125" bestFit="1" customWidth="1"/>
  </cols>
  <sheetData>
    <row r="2" spans="2:10" x14ac:dyDescent="0.3">
      <c r="B2" t="s">
        <v>3</v>
      </c>
      <c r="C2" t="s">
        <v>10</v>
      </c>
      <c r="E2" t="s">
        <v>18</v>
      </c>
      <c r="F2" t="s">
        <v>30</v>
      </c>
      <c r="H2" t="s">
        <v>17</v>
      </c>
      <c r="J2" t="s">
        <v>45</v>
      </c>
    </row>
    <row r="3" spans="2:10" x14ac:dyDescent="0.3">
      <c r="B3" t="s">
        <v>4</v>
      </c>
      <c r="C3" t="s">
        <v>13</v>
      </c>
      <c r="E3" t="s">
        <v>19</v>
      </c>
      <c r="F3" t="s">
        <v>31</v>
      </c>
      <c r="H3" t="s">
        <v>41</v>
      </c>
      <c r="J3" t="s">
        <v>46</v>
      </c>
    </row>
    <row r="4" spans="2:10" x14ac:dyDescent="0.3">
      <c r="B4" t="s">
        <v>5</v>
      </c>
      <c r="C4" t="s">
        <v>14</v>
      </c>
      <c r="E4" t="s">
        <v>20</v>
      </c>
      <c r="F4" t="s">
        <v>32</v>
      </c>
      <c r="H4" t="s">
        <v>42</v>
      </c>
      <c r="J4" t="s">
        <v>47</v>
      </c>
    </row>
    <row r="5" spans="2:10" x14ac:dyDescent="0.3">
      <c r="B5" t="s">
        <v>6</v>
      </c>
      <c r="C5" t="s">
        <v>15</v>
      </c>
      <c r="E5" t="s">
        <v>21</v>
      </c>
      <c r="F5" t="s">
        <v>33</v>
      </c>
      <c r="H5" t="s">
        <v>43</v>
      </c>
      <c r="J5" t="s">
        <v>48</v>
      </c>
    </row>
    <row r="6" spans="2:10" x14ac:dyDescent="0.3">
      <c r="B6" t="s">
        <v>7</v>
      </c>
      <c r="C6" t="s">
        <v>11</v>
      </c>
      <c r="E6" t="s">
        <v>22</v>
      </c>
      <c r="F6" t="s">
        <v>22</v>
      </c>
      <c r="H6" t="s">
        <v>44</v>
      </c>
    </row>
    <row r="7" spans="2:10" x14ac:dyDescent="0.3">
      <c r="B7" t="s">
        <v>8</v>
      </c>
      <c r="C7" t="s">
        <v>16</v>
      </c>
      <c r="E7" t="s">
        <v>23</v>
      </c>
      <c r="F7" t="s">
        <v>34</v>
      </c>
    </row>
    <row r="8" spans="2:10" x14ac:dyDescent="0.3">
      <c r="B8" t="s">
        <v>9</v>
      </c>
      <c r="C8" t="s">
        <v>12</v>
      </c>
      <c r="E8" t="s">
        <v>24</v>
      </c>
      <c r="F8" t="s">
        <v>35</v>
      </c>
    </row>
    <row r="9" spans="2:10" x14ac:dyDescent="0.3">
      <c r="E9" t="s">
        <v>25</v>
      </c>
      <c r="F9" t="s">
        <v>36</v>
      </c>
    </row>
    <row r="10" spans="2:10" x14ac:dyDescent="0.3">
      <c r="E10" t="s">
        <v>26</v>
      </c>
      <c r="F10" t="s">
        <v>37</v>
      </c>
      <c r="H10" t="s">
        <v>17</v>
      </c>
    </row>
    <row r="11" spans="2:10" x14ac:dyDescent="0.3">
      <c r="E11" t="s">
        <v>27</v>
      </c>
      <c r="F11" t="s">
        <v>38</v>
      </c>
      <c r="H11" t="s">
        <v>17</v>
      </c>
    </row>
    <row r="12" spans="2:10" x14ac:dyDescent="0.3">
      <c r="E12" t="s">
        <v>28</v>
      </c>
      <c r="F12" t="s">
        <v>39</v>
      </c>
      <c r="H12" t="s">
        <v>17</v>
      </c>
    </row>
    <row r="13" spans="2:10" x14ac:dyDescent="0.3">
      <c r="E13" t="s">
        <v>29</v>
      </c>
      <c r="F13" t="s">
        <v>40</v>
      </c>
      <c r="H13" t="s">
        <v>17</v>
      </c>
    </row>
    <row r="14" spans="2:10" x14ac:dyDescent="0.3">
      <c r="H14" t="s">
        <v>17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29772-29D3-426A-B4F2-37E74304F151}">
  <sheetPr codeName="Sheet3"/>
  <dimension ref="B2:D10"/>
  <sheetViews>
    <sheetView workbookViewId="0"/>
  </sheetViews>
  <sheetFormatPr defaultRowHeight="14.4" x14ac:dyDescent="0.3"/>
  <cols>
    <col min="1" max="1" width="3" customWidth="1"/>
    <col min="2" max="2" width="18.88671875" bestFit="1" customWidth="1"/>
    <col min="3" max="3" width="13.6640625" bestFit="1" customWidth="1"/>
  </cols>
  <sheetData>
    <row r="2" spans="2:4" x14ac:dyDescent="0.3">
      <c r="B2" s="10" t="s">
        <v>49</v>
      </c>
      <c r="C2" s="5">
        <v>1000000</v>
      </c>
    </row>
    <row r="3" spans="2:4" x14ac:dyDescent="0.3">
      <c r="B3" s="10" t="s">
        <v>50</v>
      </c>
      <c r="C3" s="6">
        <v>0.9</v>
      </c>
    </row>
    <row r="4" spans="2:4" x14ac:dyDescent="0.3">
      <c r="B4" s="10" t="s">
        <v>51</v>
      </c>
      <c r="C4" s="9">
        <f>C2*C3</f>
        <v>900000</v>
      </c>
    </row>
    <row r="5" spans="2:4" x14ac:dyDescent="0.3">
      <c r="B5" s="10" t="s">
        <v>52</v>
      </c>
      <c r="C5" s="7">
        <f>C2-C4</f>
        <v>100000</v>
      </c>
    </row>
    <row r="6" spans="2:4" x14ac:dyDescent="0.3">
      <c r="B6" s="10" t="s">
        <v>53</v>
      </c>
      <c r="C6">
        <v>30</v>
      </c>
      <c r="D6" t="s">
        <v>54</v>
      </c>
    </row>
    <row r="7" spans="2:4" x14ac:dyDescent="0.3">
      <c r="B7" s="10" t="s">
        <v>56</v>
      </c>
      <c r="C7" s="8">
        <v>4.5999999999999999E-2</v>
      </c>
    </row>
    <row r="8" spans="2:4" x14ac:dyDescent="0.3">
      <c r="B8" s="10" t="s">
        <v>55</v>
      </c>
      <c r="C8" s="7">
        <f>PMT(C7/12,C6*12,-C4)</f>
        <v>4613.7993138881075</v>
      </c>
    </row>
    <row r="9" spans="2:4" x14ac:dyDescent="0.3">
      <c r="B9" s="10" t="s">
        <v>57</v>
      </c>
      <c r="C9" s="7">
        <f>3*C8</f>
        <v>13841.397941664323</v>
      </c>
    </row>
    <row r="10" spans="2:4" x14ac:dyDescent="0.3">
      <c r="B10" s="10" t="s">
        <v>58</v>
      </c>
      <c r="C10" s="7">
        <f>C8*C6*12</f>
        <v>1660967.7529997185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BCBA-9A84-4ED6-8F0F-42D862C19591}">
  <sheetPr codeName="Sheet4"/>
  <dimension ref="B2:D10"/>
  <sheetViews>
    <sheetView workbookViewId="0">
      <selection activeCell="C17" sqref="C17"/>
    </sheetView>
  </sheetViews>
  <sheetFormatPr defaultRowHeight="14.4" x14ac:dyDescent="0.3"/>
  <cols>
    <col min="1" max="1" width="3" customWidth="1"/>
    <col min="2" max="2" width="9.5546875" bestFit="1" customWidth="1"/>
    <col min="3" max="3" width="24.109375" bestFit="1" customWidth="1"/>
  </cols>
  <sheetData>
    <row r="2" spans="2:4" x14ac:dyDescent="0.3">
      <c r="B2" s="10" t="s">
        <v>49</v>
      </c>
      <c r="C2" s="5">
        <v>1000000</v>
      </c>
    </row>
    <row r="3" spans="2:4" x14ac:dyDescent="0.3">
      <c r="B3" s="10" t="s">
        <v>50</v>
      </c>
      <c r="C3" s="6">
        <v>0.9</v>
      </c>
    </row>
    <row r="4" spans="2:4" x14ac:dyDescent="0.3">
      <c r="B4" s="10" t="s">
        <v>51</v>
      </c>
      <c r="C4" s="9">
        <f>HousePrice*LoanPercentage</f>
        <v>900000</v>
      </c>
    </row>
    <row r="5" spans="2:4" x14ac:dyDescent="0.3">
      <c r="B5" s="10" t="s">
        <v>52</v>
      </c>
      <c r="C5" s="7">
        <f>HousePrice-LoanAmount</f>
        <v>100000</v>
      </c>
    </row>
    <row r="6" spans="2:4" x14ac:dyDescent="0.3">
      <c r="B6" s="10" t="s">
        <v>53</v>
      </c>
      <c r="C6">
        <v>30</v>
      </c>
      <c r="D6" t="s">
        <v>54</v>
      </c>
    </row>
    <row r="7" spans="2:4" x14ac:dyDescent="0.3">
      <c r="B7" s="10" t="s">
        <v>56</v>
      </c>
      <c r="C7" s="8">
        <v>4.5999999999999999E-2</v>
      </c>
    </row>
    <row r="8" spans="2:4" x14ac:dyDescent="0.3">
      <c r="B8" s="10" t="s">
        <v>55</v>
      </c>
      <c r="C8" s="7">
        <f>PMT(AnnualRate/12,DurationInYears*12,-LoanAmount)</f>
        <v>4613.7993138881075</v>
      </c>
    </row>
    <row r="9" spans="2:4" x14ac:dyDescent="0.3">
      <c r="B9" s="10" t="s">
        <v>57</v>
      </c>
      <c r="C9" s="7">
        <f>3*MonthlyInstallment</f>
        <v>13841.397941664323</v>
      </c>
    </row>
    <row r="10" spans="2:4" x14ac:dyDescent="0.3">
      <c r="B10" s="10" t="s">
        <v>58</v>
      </c>
      <c r="C10" s="7">
        <f>MonthlyInstallment*DurationInYears*12</f>
        <v>1660967.7529997185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60D50-3ABD-4D58-AD2B-724E2313E873}">
  <sheetPr codeName="Sheet5"/>
  <dimension ref="B4:D10"/>
  <sheetViews>
    <sheetView workbookViewId="0">
      <selection activeCell="R31" sqref="R31"/>
    </sheetView>
  </sheetViews>
  <sheetFormatPr defaultRowHeight="14.4" x14ac:dyDescent="0.3"/>
  <cols>
    <col min="1" max="1" width="3.5546875" customWidth="1"/>
    <col min="2" max="2" width="4.88671875" bestFit="1" customWidth="1"/>
    <col min="3" max="3" width="13.109375" customWidth="1"/>
  </cols>
  <sheetData>
    <row r="4" spans="2:4" x14ac:dyDescent="0.3">
      <c r="B4" s="10" t="s">
        <v>59</v>
      </c>
      <c r="C4">
        <v>100</v>
      </c>
    </row>
    <row r="5" spans="2:4" x14ac:dyDescent="0.3">
      <c r="B5" s="10" t="s">
        <v>60</v>
      </c>
      <c r="C5">
        <v>25</v>
      </c>
    </row>
    <row r="6" spans="2:4" x14ac:dyDescent="0.3">
      <c r="B6" s="10" t="s">
        <v>61</v>
      </c>
      <c r="C6">
        <f>C4*C5</f>
        <v>2500</v>
      </c>
    </row>
    <row r="7" spans="2:4" x14ac:dyDescent="0.3">
      <c r="B7" s="10" t="s">
        <v>62</v>
      </c>
      <c r="C7">
        <v>7</v>
      </c>
      <c r="D7" t="s">
        <v>65</v>
      </c>
    </row>
    <row r="8" spans="2:4" x14ac:dyDescent="0.3">
      <c r="B8" s="10" t="s">
        <v>66</v>
      </c>
      <c r="C8">
        <f>C6*(100-C7)/100</f>
        <v>2325</v>
      </c>
    </row>
    <row r="9" spans="2:4" x14ac:dyDescent="0.3">
      <c r="B9" s="10" t="s">
        <v>63</v>
      </c>
      <c r="C9" t="b">
        <v>1</v>
      </c>
    </row>
    <row r="10" spans="2:4" x14ac:dyDescent="0.3">
      <c r="B10" s="10" t="s">
        <v>64</v>
      </c>
      <c r="C10">
        <f>C8*(100% + IF(C9,6%,0%))</f>
        <v>2464.5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83F4-53A8-4E6A-B9B8-E599AC91EA56}">
  <sheetPr codeName="Sheet6"/>
  <dimension ref="B4:D10"/>
  <sheetViews>
    <sheetView workbookViewId="0">
      <selection activeCell="S32" sqref="S32"/>
    </sheetView>
  </sheetViews>
  <sheetFormatPr defaultRowHeight="14.4" x14ac:dyDescent="0.3"/>
  <cols>
    <col min="1" max="1" width="3.5546875" customWidth="1"/>
    <col min="2" max="2" width="4.88671875" bestFit="1" customWidth="1"/>
    <col min="3" max="3" width="15.77734375" bestFit="1" customWidth="1"/>
  </cols>
  <sheetData>
    <row r="4" spans="2:4" x14ac:dyDescent="0.3">
      <c r="B4" s="10" t="s">
        <v>59</v>
      </c>
      <c r="C4">
        <v>100</v>
      </c>
    </row>
    <row r="5" spans="2:4" x14ac:dyDescent="0.3">
      <c r="B5" s="10" t="s">
        <v>60</v>
      </c>
      <c r="C5">
        <v>25</v>
      </c>
    </row>
    <row r="6" spans="2:4" x14ac:dyDescent="0.3">
      <c r="B6" s="10" t="s">
        <v>61</v>
      </c>
      <c r="C6">
        <f>UnitPrice*Quantity</f>
        <v>2500</v>
      </c>
    </row>
    <row r="7" spans="2:4" x14ac:dyDescent="0.3">
      <c r="B7" s="10" t="s">
        <v>62</v>
      </c>
      <c r="C7">
        <v>7</v>
      </c>
      <c r="D7" t="s">
        <v>65</v>
      </c>
    </row>
    <row r="8" spans="2:4" x14ac:dyDescent="0.3">
      <c r="B8" s="10" t="s">
        <v>66</v>
      </c>
      <c r="C8">
        <f>Subtotal1*(100-Discount)/100</f>
        <v>2325</v>
      </c>
    </row>
    <row r="9" spans="2:4" x14ac:dyDescent="0.3">
      <c r="B9" s="10" t="s">
        <v>63</v>
      </c>
      <c r="C9" t="b">
        <v>1</v>
      </c>
    </row>
    <row r="10" spans="2:4" x14ac:dyDescent="0.3">
      <c r="B10" s="10" t="s">
        <v>64</v>
      </c>
      <c r="C10">
        <f>Subtotal2*(100% + IF(GST?,6%,0%))</f>
        <v>2464.5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588C-98F7-4DC7-8E0E-6B373370F4CA}">
  <sheetPr codeName="Sheet7"/>
  <dimension ref="B4:D10"/>
  <sheetViews>
    <sheetView workbookViewId="0">
      <selection activeCell="S32" sqref="S32"/>
    </sheetView>
  </sheetViews>
  <sheetFormatPr defaultRowHeight="14.4" x14ac:dyDescent="0.3"/>
  <cols>
    <col min="1" max="1" width="3.5546875" customWidth="1"/>
    <col min="2" max="2" width="9.6640625" bestFit="1" customWidth="1"/>
    <col min="3" max="3" width="15.77734375" bestFit="1" customWidth="1"/>
  </cols>
  <sheetData>
    <row r="4" spans="2:4" x14ac:dyDescent="0.3">
      <c r="B4" s="10" t="s">
        <v>59</v>
      </c>
      <c r="C4">
        <v>100</v>
      </c>
    </row>
    <row r="5" spans="2:4" x14ac:dyDescent="0.3">
      <c r="B5" s="10" t="s">
        <v>60</v>
      </c>
      <c r="C5">
        <v>25</v>
      </c>
    </row>
    <row r="6" spans="2:4" x14ac:dyDescent="0.3">
      <c r="B6" s="10"/>
      <c r="C6" s="11">
        <f>UnitPrice*Quantity</f>
        <v>2500</v>
      </c>
    </row>
    <row r="7" spans="2:4" x14ac:dyDescent="0.3">
      <c r="B7" s="10" t="s">
        <v>62</v>
      </c>
      <c r="C7">
        <v>7</v>
      </c>
      <c r="D7" t="s">
        <v>65</v>
      </c>
    </row>
    <row r="8" spans="2:4" x14ac:dyDescent="0.3">
      <c r="B8" s="10"/>
      <c r="C8" s="11">
        <f>Subtotal1*(100-Discount)/100</f>
        <v>2325</v>
      </c>
    </row>
    <row r="9" spans="2:4" x14ac:dyDescent="0.3">
      <c r="B9" s="10" t="s">
        <v>63</v>
      </c>
      <c r="C9" t="b">
        <v>1</v>
      </c>
    </row>
    <row r="10" spans="2:4" x14ac:dyDescent="0.3">
      <c r="B10" s="10" t="s">
        <v>64</v>
      </c>
      <c r="C10">
        <f>Subtotal2*(100% + IF(GST?,6%,0%))</f>
        <v>2464.5</v>
      </c>
    </row>
  </sheetData>
  <dataValidations count="4">
    <dataValidation type="decimal" operator="greaterThanOrEqual" allowBlank="1" showInputMessage="1" showErrorMessage="1" sqref="C4" xr:uid="{0AF9956D-6EB1-4EBF-B552-358A98D79635}">
      <formula1>0</formula1>
    </dataValidation>
    <dataValidation type="whole" allowBlank="1" showInputMessage="1" showErrorMessage="1" sqref="C5" xr:uid="{F8FCE556-FB62-463E-B102-5FBFE31A9AD8}">
      <formula1>0</formula1>
      <formula2>30000</formula2>
    </dataValidation>
    <dataValidation type="whole" allowBlank="1" showInputMessage="1" showErrorMessage="1" sqref="C7" xr:uid="{8F89C995-AE55-4A49-B4C3-4931E88BE520}">
      <formula1>0</formula1>
      <formula2>100</formula2>
    </dataValidation>
    <dataValidation type="list" allowBlank="1" showInputMessage="1" showErrorMessage="1" sqref="C9" xr:uid="{114D727E-A8D9-4AAD-8ACC-1BC0E9F4FA8F}">
      <formula1>"TRUE,FALSE"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470CD-084A-4157-B4D1-BCC9DE33942B}">
  <sheetPr codeName="Sheet8"/>
  <dimension ref="B3:D10"/>
  <sheetViews>
    <sheetView workbookViewId="0">
      <selection activeCell="S32" sqref="S32"/>
    </sheetView>
  </sheetViews>
  <sheetFormatPr defaultRowHeight="14.4" x14ac:dyDescent="0.3"/>
  <cols>
    <col min="1" max="1" width="3.5546875" customWidth="1"/>
    <col min="2" max="2" width="9.6640625" bestFit="1" customWidth="1"/>
    <col min="3" max="3" width="15.77734375" bestFit="1" customWidth="1"/>
  </cols>
  <sheetData>
    <row r="3" spans="2:4" ht="15" thickBot="1" x14ac:dyDescent="0.35"/>
    <row r="4" spans="2:4" ht="15.6" thickTop="1" thickBot="1" x14ac:dyDescent="0.35">
      <c r="B4" s="10" t="s">
        <v>59</v>
      </c>
      <c r="C4" s="13">
        <v>100</v>
      </c>
    </row>
    <row r="5" spans="2:4" ht="15.6" thickTop="1" thickBot="1" x14ac:dyDescent="0.35">
      <c r="B5" s="10" t="s">
        <v>60</v>
      </c>
      <c r="C5" s="12">
        <v>20</v>
      </c>
    </row>
    <row r="6" spans="2:4" ht="15.6" thickTop="1" thickBot="1" x14ac:dyDescent="0.35">
      <c r="B6" s="10"/>
      <c r="C6" s="11">
        <f>UnitPrice*Quantity</f>
        <v>2000</v>
      </c>
    </row>
    <row r="7" spans="2:4" ht="15.6" thickTop="1" thickBot="1" x14ac:dyDescent="0.35">
      <c r="B7" s="10" t="s">
        <v>62</v>
      </c>
      <c r="C7" s="12">
        <v>17</v>
      </c>
      <c r="D7" t="s">
        <v>65</v>
      </c>
    </row>
    <row r="8" spans="2:4" ht="15" thickTop="1" x14ac:dyDescent="0.3">
      <c r="B8" s="10"/>
      <c r="C8" s="11">
        <f>Subtotal1*(100-Discount)/100</f>
        <v>1660</v>
      </c>
    </row>
    <row r="9" spans="2:4" x14ac:dyDescent="0.3">
      <c r="B9" s="10"/>
      <c r="C9" s="11" t="b">
        <v>0</v>
      </c>
    </row>
    <row r="10" spans="2:4" x14ac:dyDescent="0.3">
      <c r="B10" s="10" t="s">
        <v>64</v>
      </c>
      <c r="C10">
        <f>Subtotal2*(100% + IF(GST?,6%,0%))</f>
        <v>1660</v>
      </c>
    </row>
  </sheetData>
  <conditionalFormatting sqref="C7">
    <cfRule type="dataBar" priority="1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{D35F589D-91DA-40F2-9B39-846A99B2D7F9}</x14:id>
        </ext>
      </extLst>
    </cfRule>
  </conditionalFormatting>
  <dataValidations count="3">
    <dataValidation type="whole" allowBlank="1" showInputMessage="1" showErrorMessage="1" sqref="C7" xr:uid="{230B7EAB-5F88-40E3-8F17-89D4DF7318E0}">
      <formula1>0</formula1>
      <formula2>100</formula2>
    </dataValidation>
    <dataValidation type="whole" allowBlank="1" showInputMessage="1" showErrorMessage="1" sqref="C5" xr:uid="{147A0BFC-A7D8-443E-9820-6C9C511CF12A}">
      <formula1>0</formula1>
      <formula2>30000</formula2>
    </dataValidation>
    <dataValidation type="decimal" operator="greaterThanOrEqual" allowBlank="1" showInputMessage="1" showErrorMessage="1" sqref="C4" xr:uid="{12BBF155-4BAE-4B9F-9C1B-BF0ADA47D305}">
      <formula1>0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Spinner 1">
              <controlPr defaultSize="0" autoPict="0">
                <anchor moveWithCells="1" sizeWithCells="1">
                  <from>
                    <xdr:col>3</xdr:col>
                    <xdr:colOff>0</xdr:colOff>
                    <xdr:row>4</xdr:row>
                    <xdr:rowOff>15240</xdr:rowOff>
                  </from>
                  <to>
                    <xdr:col>3</xdr:col>
                    <xdr:colOff>152400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Scroll Bar 2">
              <controlPr defaultSiz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7620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2</xdr:col>
                    <xdr:colOff>7620</xdr:colOff>
                    <xdr:row>8</xdr:row>
                    <xdr:rowOff>7620</xdr:rowOff>
                  </from>
                  <to>
                    <xdr:col>2</xdr:col>
                    <xdr:colOff>1082040</xdr:colOff>
                    <xdr:row>8</xdr:row>
                    <xdr:rowOff>167640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5F589D-91DA-40F2-9B39-846A99B2D7F9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FE65-BB7F-4214-9C50-7D166F5B7867}">
  <sheetPr codeName="Sheet9"/>
  <dimension ref="B3:D10"/>
  <sheetViews>
    <sheetView workbookViewId="0">
      <selection activeCell="M8" sqref="M8"/>
    </sheetView>
  </sheetViews>
  <sheetFormatPr defaultRowHeight="14.4" x14ac:dyDescent="0.3"/>
  <cols>
    <col min="1" max="1" width="3.5546875" style="14" customWidth="1"/>
    <col min="2" max="2" width="9.6640625" style="14" bestFit="1" customWidth="1"/>
    <col min="3" max="3" width="15.77734375" style="14" bestFit="1" customWidth="1"/>
    <col min="4" max="16384" width="8.88671875" style="14"/>
  </cols>
  <sheetData>
    <row r="3" spans="2:4" ht="15" thickBot="1" x14ac:dyDescent="0.35"/>
    <row r="4" spans="2:4" ht="15.6" thickTop="1" thickBot="1" x14ac:dyDescent="0.35">
      <c r="B4" s="15" t="s">
        <v>59</v>
      </c>
      <c r="C4" s="17">
        <v>100</v>
      </c>
    </row>
    <row r="5" spans="2:4" ht="15.6" thickTop="1" thickBot="1" x14ac:dyDescent="0.35">
      <c r="B5" s="15" t="s">
        <v>60</v>
      </c>
      <c r="C5" s="18">
        <v>20</v>
      </c>
    </row>
    <row r="6" spans="2:4" ht="15.6" thickTop="1" thickBot="1" x14ac:dyDescent="0.35">
      <c r="B6" s="15"/>
      <c r="C6" s="16">
        <f>UnitPrice*Quantity</f>
        <v>2000</v>
      </c>
    </row>
    <row r="7" spans="2:4" ht="15.6" thickTop="1" thickBot="1" x14ac:dyDescent="0.35">
      <c r="B7" s="15" t="s">
        <v>62</v>
      </c>
      <c r="C7" s="18">
        <v>7</v>
      </c>
      <c r="D7" s="14" t="s">
        <v>65</v>
      </c>
    </row>
    <row r="8" spans="2:4" ht="15" thickTop="1" x14ac:dyDescent="0.3">
      <c r="B8" s="15"/>
      <c r="C8" s="16">
        <f>Subtotal1*(100-Discount)/100</f>
        <v>1860</v>
      </c>
    </row>
    <row r="9" spans="2:4" x14ac:dyDescent="0.3">
      <c r="B9" s="15"/>
      <c r="C9" s="19" t="b">
        <v>1</v>
      </c>
    </row>
    <row r="10" spans="2:4" x14ac:dyDescent="0.3">
      <c r="B10" s="15" t="s">
        <v>64</v>
      </c>
      <c r="C10" s="20">
        <f>Subtotal2*(100% + IF(GST?,6%,0%))</f>
        <v>1971.6000000000001</v>
      </c>
    </row>
  </sheetData>
  <conditionalFormatting sqref="C7">
    <cfRule type="dataBar" priority="1">
      <dataBar>
        <cfvo type="num" val="0"/>
        <cfvo type="num" val="100"/>
        <color rgb="FF63C384"/>
      </dataBar>
      <extLst>
        <ext xmlns:x14="http://schemas.microsoft.com/office/spreadsheetml/2009/9/main" uri="{B025F937-C7B1-47D3-B67F-A62EFF666E3E}">
          <x14:id>{54BDCFF8-5024-443C-9F4D-3957785E0CC5}</x14:id>
        </ext>
      </extLst>
    </cfRule>
  </conditionalFormatting>
  <dataValidations count="3">
    <dataValidation type="decimal" operator="greaterThanOrEqual" allowBlank="1" showInputMessage="1" showErrorMessage="1" sqref="C4" xr:uid="{E6054B6D-1360-4775-95A3-D85E36657E33}">
      <formula1>0</formula1>
    </dataValidation>
    <dataValidation type="whole" allowBlank="1" showInputMessage="1" showErrorMessage="1" sqref="C5" xr:uid="{C1B3025D-5846-4B32-9D6A-9B411E556CCE}">
      <formula1>0</formula1>
      <formula2>30000</formula2>
    </dataValidation>
    <dataValidation type="whole" allowBlank="1" showInputMessage="1" showErrorMessage="1" sqref="C7" xr:uid="{D576170E-D10E-48CB-BFE0-C84D8A1B0E83}">
      <formula1>0</formula1>
      <formula2>100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Spinner 1">
              <controlPr defaultSize="0" autoPict="0">
                <anchor moveWithCells="1" sizeWithCells="1">
                  <from>
                    <xdr:col>3</xdr:col>
                    <xdr:colOff>0</xdr:colOff>
                    <xdr:row>4</xdr:row>
                    <xdr:rowOff>15240</xdr:rowOff>
                  </from>
                  <to>
                    <xdr:col>3</xdr:col>
                    <xdr:colOff>152400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Scroll Bar 2">
              <controlPr defaultSiz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7620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2</xdr:col>
                    <xdr:colOff>7620</xdr:colOff>
                    <xdr:row>8</xdr:row>
                    <xdr:rowOff>7620</xdr:rowOff>
                  </from>
                  <to>
                    <xdr:col>2</xdr:col>
                    <xdr:colOff>1082040</xdr:colOff>
                    <xdr:row>8</xdr:row>
                    <xdr:rowOff>167640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DCFF8-5024-443C-9F4D-3957785E0CC5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37</vt:i4>
      </vt:variant>
    </vt:vector>
  </HeadingPairs>
  <TitlesOfParts>
    <vt:vector size="53" baseType="lpstr">
      <vt:lpstr>Exchange Rate</vt:lpstr>
      <vt:lpstr>Auto List</vt:lpstr>
      <vt:lpstr>Housing Loan (ORG)</vt:lpstr>
      <vt:lpstr>Housing Loan</vt:lpstr>
      <vt:lpstr>Data Entry (ORG)</vt:lpstr>
      <vt:lpstr>Data Entry</vt:lpstr>
      <vt:lpstr>Data Entry (Custom Format)</vt:lpstr>
      <vt:lpstr>Data Entry (Form Control)</vt:lpstr>
      <vt:lpstr>Data Entry (Sheet Protection)</vt:lpstr>
      <vt:lpstr>Sheet View</vt:lpstr>
      <vt:lpstr>2 Parts Name</vt:lpstr>
      <vt:lpstr>Copy-Paste</vt:lpstr>
      <vt:lpstr>Comment</vt:lpstr>
      <vt:lpstr>Borders</vt:lpstr>
      <vt:lpstr>Styles</vt:lpstr>
      <vt:lpstr>Insert Object</vt:lpstr>
      <vt:lpstr>'Housing Loan'!AnnualRate</vt:lpstr>
      <vt:lpstr>'Data Entry'!Discount</vt:lpstr>
      <vt:lpstr>'Data Entry (Custom Format)'!Discount</vt:lpstr>
      <vt:lpstr>'Data Entry (Form Control)'!Discount</vt:lpstr>
      <vt:lpstr>'Data Entry (Sheet Protection)'!Discount</vt:lpstr>
      <vt:lpstr>'Housing Loan'!DownPayment</vt:lpstr>
      <vt:lpstr>'Housing Loan'!DurationInYears</vt:lpstr>
      <vt:lpstr>'Data Entry'!GST?</vt:lpstr>
      <vt:lpstr>'Data Entry (Custom Format)'!GST?</vt:lpstr>
      <vt:lpstr>'Data Entry (Form Control)'!GST?</vt:lpstr>
      <vt:lpstr>'Data Entry (Sheet Protection)'!GST?</vt:lpstr>
      <vt:lpstr>'Housing Loan'!HousePrice</vt:lpstr>
      <vt:lpstr>'Housing Loan'!LoanAmount</vt:lpstr>
      <vt:lpstr>'Housing Loan'!LoanPercentage</vt:lpstr>
      <vt:lpstr>'Housing Loan'!MinNetIncome</vt:lpstr>
      <vt:lpstr>'Housing Loan'!MonthlyInstallment</vt:lpstr>
      <vt:lpstr>'Data Entry'!Quantity</vt:lpstr>
      <vt:lpstr>'Data Entry (Custom Format)'!Quantity</vt:lpstr>
      <vt:lpstr>'Data Entry (Form Control)'!Quantity</vt:lpstr>
      <vt:lpstr>'Data Entry (Sheet Protection)'!Quantity</vt:lpstr>
      <vt:lpstr>'Data Entry'!Subtotal1</vt:lpstr>
      <vt:lpstr>'Data Entry (Custom Format)'!Subtotal1</vt:lpstr>
      <vt:lpstr>'Data Entry (Form Control)'!Subtotal1</vt:lpstr>
      <vt:lpstr>'Data Entry (Sheet Protection)'!Subtotal1</vt:lpstr>
      <vt:lpstr>'Data Entry'!Subtotal2</vt:lpstr>
      <vt:lpstr>'Data Entry (Custom Format)'!Subtotal2</vt:lpstr>
      <vt:lpstr>'Data Entry (Form Control)'!Subtotal2</vt:lpstr>
      <vt:lpstr>'Data Entry (Sheet Protection)'!Subtotal2</vt:lpstr>
      <vt:lpstr>'Data Entry'!Subtotal3</vt:lpstr>
      <vt:lpstr>'Data Entry (Custom Format)'!Subtotal3</vt:lpstr>
      <vt:lpstr>'Data Entry (Form Control)'!Subtotal3</vt:lpstr>
      <vt:lpstr>'Data Entry (Sheet Protection)'!Subtotal3</vt:lpstr>
      <vt:lpstr>'Housing Loan'!TotalPayment</vt:lpstr>
      <vt:lpstr>'Data Entry'!UnitPrice</vt:lpstr>
      <vt:lpstr>'Data Entry (Custom Format)'!UnitPrice</vt:lpstr>
      <vt:lpstr>'Data Entry (Form Control)'!UnitPrice</vt:lpstr>
      <vt:lpstr>'Data Entry (Sheet Protection)'!UnitPrice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ckleng@info-trek.com</dc:creator>
  <cp:lastModifiedBy>ckleng@info-trek.com</cp:lastModifiedBy>
  <dcterms:created xsi:type="dcterms:W3CDTF">2025-07-02T01:10:54Z</dcterms:created>
  <dcterms:modified xsi:type="dcterms:W3CDTF">2025-07-02T08:44:07Z</dcterms:modified>
</cp:coreProperties>
</file>